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riria 2024\PARA PUBLICAR 2024\PRIMER TRIMESTRE 2024\informacion presupuestaria\"/>
    </mc:Choice>
  </mc:AlternateContent>
  <bookViews>
    <workbookView xWindow="0" yWindow="0" windowWidth="28800" windowHeight="12132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62913"/>
</workbook>
</file>

<file path=xl/calcChain.xml><?xml version="1.0" encoding="utf-8"?>
<calcChain xmlns="http://schemas.openxmlformats.org/spreadsheetml/2006/main">
  <c r="D56" i="4" l="1"/>
  <c r="G56" i="4" s="1"/>
  <c r="D55" i="4"/>
  <c r="G55" i="4" s="1"/>
  <c r="D54" i="4"/>
  <c r="G54" i="4" s="1"/>
  <c r="D53" i="4"/>
  <c r="G53" i="4" s="1"/>
  <c r="D52" i="4"/>
  <c r="G52" i="4" s="1"/>
  <c r="D51" i="4"/>
  <c r="G51" i="4" s="1"/>
  <c r="D50" i="4"/>
  <c r="G50" i="4" s="1"/>
  <c r="D49" i="4"/>
  <c r="G49" i="4" s="1"/>
  <c r="D48" i="4"/>
  <c r="G48" i="4" s="1"/>
  <c r="D47" i="4"/>
  <c r="G47" i="4" s="1"/>
  <c r="D46" i="4"/>
  <c r="G46" i="4" s="1"/>
  <c r="D45" i="4"/>
  <c r="G45" i="4" s="1"/>
  <c r="D44" i="4"/>
  <c r="G44" i="4" s="1"/>
  <c r="D43" i="4"/>
  <c r="G43" i="4" s="1"/>
  <c r="D42" i="4"/>
  <c r="G42" i="4" s="1"/>
  <c r="D41" i="4"/>
  <c r="G41" i="4" s="1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G19" i="4"/>
  <c r="D19" i="4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83" i="4" l="1"/>
  <c r="E83" i="4"/>
  <c r="C83" i="4"/>
  <c r="D82" i="4"/>
  <c r="G82" i="4" s="1"/>
  <c r="D81" i="4"/>
  <c r="G81" i="4" s="1"/>
  <c r="D80" i="4"/>
  <c r="G80" i="4" s="1"/>
  <c r="D79" i="4"/>
  <c r="G79" i="4" s="1"/>
  <c r="D78" i="4"/>
  <c r="G78" i="4" s="1"/>
  <c r="D77" i="4"/>
  <c r="G77" i="4" s="1"/>
  <c r="D76" i="4"/>
  <c r="G76" i="4" s="1"/>
  <c r="B83" i="4"/>
  <c r="F69" i="4"/>
  <c r="E69" i="4"/>
  <c r="D68" i="4"/>
  <c r="G68" i="4" s="1"/>
  <c r="D67" i="4"/>
  <c r="G67" i="4" s="1"/>
  <c r="D66" i="4"/>
  <c r="G66" i="4" s="1"/>
  <c r="D65" i="4"/>
  <c r="G65" i="4" s="1"/>
  <c r="C69" i="4"/>
  <c r="B69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58" i="4"/>
  <c r="E58" i="4"/>
  <c r="C58" i="4"/>
  <c r="B58" i="4"/>
  <c r="G69" i="4" l="1"/>
  <c r="G83" i="4"/>
  <c r="D69" i="4"/>
  <c r="D83" i="4"/>
  <c r="G58" i="4"/>
  <c r="D58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55" i="6"/>
  <c r="G28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23" i="6"/>
  <c r="G23" i="6" s="1"/>
  <c r="D13" i="6"/>
  <c r="G13" i="6" s="1"/>
  <c r="D69" i="6"/>
  <c r="G69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<sst xmlns="http://schemas.openxmlformats.org/spreadsheetml/2006/main" count="245" uniqueCount="186">
  <si>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</si>
  <si>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</si>
  <si>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</si>
  <si>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</si>
  <si>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</si>
  <si>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</si>
  <si>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</si>
  <si>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</si>
  <si>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</si>
  <si>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</si>
  <si>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</si>
  <si>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</si>
  <si>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</si>
  <si>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</si>
  <si>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</si>
  <si>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</si>
  <si>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</si>
  <si>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</si>
  <si>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</si>
  <si>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</si>
  <si>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</si>
  <si>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</si>
  <si>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</si>
  <si>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</si>
  <si>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</si>
  <si>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</si>
  <si>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</si>
  <si>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</si>
  <si>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</si>
  <si>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</si>
  <si>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</si>
  <si>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</si>
  <si>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</si>
  <si>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</si>
  <si>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</si>
  <si>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</si>
  <si>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</si>
  <si>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</si>
  <si>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</si>
  <si>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</si>
  <si>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</si>
  <si>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</si>
  <si>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</si>
  <si>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</si>
  <si>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</si>
  <si>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</si>
  <si>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</si>
  <si>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</si>
  <si>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</si>
  <si>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</si>
  <si>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</si>
  <si>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</si>
  <si>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</si>
  <si>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</si>
  <si>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</si>
  <si>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</si>
  <si>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</si>
  <si>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</si>
  <si>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</si>
  <si>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</si>
  <si>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</si>
  <si>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</si>
  <si>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</si>
  <si>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</si>
  <si>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</si>
  <si>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</si>
  <si>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</si>
  <si>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</si>
  <si>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</si>
  <si>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</si>
  <si>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</si>
  <si>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</si>
  <si>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</si>
  <si>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</si>
  <si>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</si>
  <si>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</si>
  <si>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</si>
  <si>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</si>
  <si>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</si>
  <si>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</si>
  <si>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</si>
  <si>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</si>
  <si>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</si>
  <si>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</si>
  <si>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</si>
  <si>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</si>
  <si>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</si>
  <si>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</si>
  <si>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</si>
  <si>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</si>
  <si>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</si>
  <si>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</si>
  <si>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</si>
  <si>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</si>
  <si>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</si>
  <si>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</si>
  <si>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</si>
  <si>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</si>
  <si>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</si>
  <si>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</si>
  <si>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</si>
  <si>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</si>
  <si>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</si>
  <si>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</si>
  <si>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</si>
  <si>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</si>
  <si>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</si>
  <si>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</si>
  <si>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</si>
  <si>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</si>
  <si>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</si>
  <si>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</si>
  <si>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</si>
  <si>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</si>
  <si>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</si>
  <si>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</si>
  <si>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</si>
  <si>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</si>
  <si>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</si>
  <si>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</si>
  <si>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</si>
  <si>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</si>
  <si>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</si>
  <si>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</si>
  <si>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</si>
  <si>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</si>
  <si>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</si>
  <si>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</si>
  <si>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</si>
  <si>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Yuriria
Estado Analítico del Ejercicio del Presupuesto de Egresos
Clasificación por Objeto del Gasto (Capítulo y Concepto)
Del 1 de Enero al 31 de Marzo de 2024</t>
  </si>
  <si>
    <t>Municipio de Yuriria
Estado Analítico del Ejercicio del Presupuesto de Egresos
Clasificación Económica (por Tipo de Gasto)
Del 1 de Enero al 31 de Marzo de 2024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</si>
  <si>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</si>
  <si>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</si>
  <si>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</si>
  <si>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</si>
  <si>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</t>
  </si>
  <si>
    <t>31111M460020400 DEPARTAMENTO AYUDAS VARI</t>
  </si>
  <si>
    <t>31111M460020500 OFICINA DE ENLACE CIUDAD</t>
  </si>
  <si>
    <t>31111M460030000 DIRECCION DE COMUNICACIO</t>
  </si>
  <si>
    <t>31111M460040000 JUZGADO MUNICIPAL</t>
  </si>
  <si>
    <t>31111M460050000 DIRECCION DE ASUNTOS JUR</t>
  </si>
  <si>
    <t>31111M460060000 DIRECCION DE TURISMO</t>
  </si>
  <si>
    <t>31111M460070000 DIRECCION DE INFORMATICA</t>
  </si>
  <si>
    <t>31111M460080000 INSTITUTO MPAL DE LA JUV</t>
  </si>
  <si>
    <t>31111M460090000 SECRETARIA DEL H. AYUNTA</t>
  </si>
  <si>
    <t>31111M460100000 DIRECCION DE FISCALIZACI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</si>
  <si>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</si>
  <si>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</si>
  <si>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</si>
  <si>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</si>
  <si>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</t>
  </si>
  <si>
    <t>31111M460140300 COORDINACION DE MANTENIM</t>
  </si>
  <si>
    <t>31111M460150000 DIRECCION DE PREDIAL Y C</t>
  </si>
  <si>
    <t>31111M460160000 DIRECCION DE RECURSOS HU</t>
  </si>
  <si>
    <t>31111M460170000 UNID TRANSP Y ACCESO A L</t>
  </si>
  <si>
    <t>31111M460180000 DIRECCION DE OBRAS PUBLI</t>
  </si>
  <si>
    <t>31111M460190000 DIRECCION DE DESARROLLO</t>
  </si>
  <si>
    <t>31111M460200000 DIRECCION DE PLANEACION</t>
  </si>
  <si>
    <t>31111M460210000 COMISARIA DE SEGURIDAD P</t>
  </si>
  <si>
    <t>31111M460220000 DIRECCION DE PROTECCION</t>
  </si>
  <si>
    <t>31111M460230000 DIRECCION DE MOVILIDAD M</t>
  </si>
  <si>
    <t>31111M460240100 DIRECCION DE SERVICIOS P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</si>
  <si>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</si>
  <si>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</si>
  <si>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</si>
  <si>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</si>
  <si>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</t>
  </si>
  <si>
    <t>31111M460250000 DIRECCION DE MEDIO AMBIE</t>
  </si>
  <si>
    <t>31111M460260000 DIRECCION DE ASENTAMIENT</t>
  </si>
  <si>
    <t>31111M460270000 DIRECCION DE AGUA POTABL</t>
  </si>
  <si>
    <t>31111M460280000 DIRECCION DE DESARROLLO</t>
  </si>
  <si>
    <t>31111M460290000 DIRECCION DE DESARROLLO</t>
  </si>
  <si>
    <t>31111M460300000 DIRECCION DE DESARROLLO</t>
  </si>
  <si>
    <t>31111M460310000 IMUVI</t>
  </si>
  <si>
    <t>31111M460320000 INSTANCIA DE LA MUJER YU</t>
  </si>
  <si>
    <t>31111M460330000 DIRECCION DE ATENCION AL</t>
  </si>
  <si>
    <t>31111M460340000 DIRECCION DE EDUCACION P</t>
  </si>
  <si>
    <t>31111M460350000 DIRECCION DE DEPORTE</t>
  </si>
  <si>
    <t>31111M460360000 DIRECCION DE CASA DE LA</t>
  </si>
  <si>
    <t>31111M460370000 CONTRALORIA MUNICIPAL</t>
  </si>
  <si>
    <t>31111M460380000 PROCURADURIA AUXILIAR</t>
  </si>
  <si>
    <t>31111M460900100 SIST PARA EL DES INTERAL</t>
  </si>
  <si>
    <t>Municipio de Yuriria
Estado Analítico del Ejercicio del Presupuesto de Egresos
Clasificación Administrativa
Del 1 de Enero al 31 de Marzo de 2024</t>
  </si>
  <si>
    <t>Municipio de Yuriria
Estado Analítico del Ejercicio del Presupuesto de Egresos
Clasificación Administrativa (Poderes)
Del 1 de Enero al 31 de Marzo de 2024</t>
  </si>
  <si>
    <t>Municipio de Yuriria
Estado Analítico del Ejercicio del Presupuesto de Egresos
Clasificación Administrativa (Sector Paraestatal)
Del 1 de Enero al 31 de Marzo de 2024</t>
  </si>
  <si>
    <t>Municipio de Yuriria
Estado Analítico del Ejercicio del Presupuesto de Egresos
Clasificación Funcional (Finalidad y Función)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</si>
</sst>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2" fillId="0" borderId="0" xfId="0" applyFont="1" applyBorder="1" applyProtection="1"/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2" fillId="0" borderId="5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0</xdr:col>
      <xdr:colOff>1362075</xdr:colOff>
      <xdr:row>0</xdr:row>
      <xdr:rowOff>715875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76DA32-C28D-4006-89B4-6C2F426C0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0"/>
          <a:ext cx="1095375" cy="715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1095375</xdr:colOff>
      <xdr:row>0</xdr:row>
      <xdr:rowOff>715875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76DA32-C28D-4006-89B4-6C2F426C0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95375" cy="715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617220</xdr:colOff>
      <xdr:row>0</xdr:row>
      <xdr:rowOff>0</xdr:rowOff>
    </xdr:from>
    <xdr:to>
      <xdr:col>0</xdr:col>
      <xdr:colOff>1712595</xdr:colOff>
      <xdr:row>0</xdr:row>
      <xdr:rowOff>715875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76DA32-C28D-4006-89B4-6C2F426C0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" y="0"/>
          <a:ext cx="1095375" cy="7158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2808868</xdr:colOff>
      <xdr:row>95</xdr:row>
      <xdr:rowOff>47374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63328B-93C2-47D6-8920-DB22220798A3}"/>
            </a:ext>
          </a:extLst>
        </xdr:cNvPr>
        <xdr:cNvSpPr txBox="1"/>
      </xdr:nvSpPr>
      <xdr:spPr>
        <a:xfrm>
          <a:off x="0" y="13708380"/>
          <a:ext cx="2808868" cy="824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3</xdr:col>
      <xdr:colOff>556260</xdr:colOff>
      <xdr:row>90</xdr:row>
      <xdr:rowOff>7620</xdr:rowOff>
    </xdr:from>
    <xdr:to>
      <xdr:col>6</xdr:col>
      <xdr:colOff>550545</xdr:colOff>
      <xdr:row>96</xdr:row>
      <xdr:rowOff>54994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35557DB-51AF-4945-95AD-D22A2D525956}"/>
            </a:ext>
          </a:extLst>
        </xdr:cNvPr>
        <xdr:cNvSpPr txBox="1"/>
      </xdr:nvSpPr>
      <xdr:spPr>
        <a:xfrm>
          <a:off x="6797040" y="13845540"/>
          <a:ext cx="2920365" cy="824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tabSelected="1" workbookViewId="0">
      <selection activeCell="A20" sqref="A20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6.599999999999994" customHeight="1" x14ac:dyDescent="0.2">
      <c r="A1" s="32" t="s">
        <v>129</v>
      </c>
      <c r="B1" s="32"/>
      <c r="C1" s="32"/>
      <c r="D1" s="32"/>
      <c r="E1" s="32"/>
      <c r="F1" s="32"/>
      <c r="G1" s="33"/>
    </row>
    <row r="2" spans="1:8" x14ac:dyDescent="0.2">
      <c r="A2" s="37" t="s">
        <v>51</v>
      </c>
      <c r="B2" s="34" t="s">
        <v>57</v>
      </c>
      <c r="C2" s="32"/>
      <c r="D2" s="32"/>
      <c r="E2" s="32"/>
      <c r="F2" s="33"/>
      <c r="G2" s="35" t="s">
        <v>56</v>
      </c>
    </row>
    <row r="3" spans="1:8" ht="24.9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8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8" x14ac:dyDescent="0.2">
      <c r="A5" s="22" t="s">
        <v>58</v>
      </c>
      <c r="B5" s="15">
        <f>SUM(B6:B12)</f>
        <v>111013725.39999999</v>
      </c>
      <c r="C5" s="15">
        <f>SUM(C6:C12)</f>
        <v>15018486.580000002</v>
      </c>
      <c r="D5" s="15">
        <f>B5+C5</f>
        <v>126032211.97999999</v>
      </c>
      <c r="E5" s="15">
        <f>SUM(E6:E12)</f>
        <v>26545495.550000001</v>
      </c>
      <c r="F5" s="15">
        <f>SUM(F6:F12)</f>
        <v>26545495.550000001</v>
      </c>
      <c r="G5" s="15">
        <f>D5-E5</f>
        <v>99486716.429999992</v>
      </c>
    </row>
    <row r="6" spans="1:8" x14ac:dyDescent="0.2">
      <c r="A6" s="24" t="s">
        <v>62</v>
      </c>
      <c r="B6" s="6">
        <v>68518315.819999993</v>
      </c>
      <c r="C6" s="6">
        <v>3589947.89</v>
      </c>
      <c r="D6" s="6">
        <f t="shared" ref="D6:D69" si="0">B6+C6</f>
        <v>72108263.709999993</v>
      </c>
      <c r="E6" s="6">
        <v>15877775.58</v>
      </c>
      <c r="F6" s="6">
        <v>15877775.58</v>
      </c>
      <c r="G6" s="6">
        <f t="shared" ref="G6:G69" si="1">D6-E6</f>
        <v>56230488.129999995</v>
      </c>
      <c r="H6" s="11">
        <v>1100</v>
      </c>
    </row>
    <row r="7" spans="1:8" x14ac:dyDescent="0.2">
      <c r="A7" s="24" t="s">
        <v>63</v>
      </c>
      <c r="B7" s="6">
        <v>7396711.0999999996</v>
      </c>
      <c r="C7" s="6">
        <v>-156984.76999999999</v>
      </c>
      <c r="D7" s="6">
        <f t="shared" si="0"/>
        <v>7239726.3300000001</v>
      </c>
      <c r="E7" s="6">
        <v>2516356.7400000002</v>
      </c>
      <c r="F7" s="6">
        <v>2516356.7400000002</v>
      </c>
      <c r="G7" s="6">
        <f t="shared" si="1"/>
        <v>4723369.59</v>
      </c>
      <c r="H7" s="11">
        <v>1200</v>
      </c>
    </row>
    <row r="8" spans="1:8" x14ac:dyDescent="0.2">
      <c r="A8" s="24" t="s">
        <v>64</v>
      </c>
      <c r="B8" s="6">
        <v>2430660.62</v>
      </c>
      <c r="C8" s="6">
        <v>10126739.890000001</v>
      </c>
      <c r="D8" s="6">
        <f t="shared" si="0"/>
        <v>12557400.510000002</v>
      </c>
      <c r="E8" s="6">
        <v>293100.95</v>
      </c>
      <c r="F8" s="6">
        <v>293100.95</v>
      </c>
      <c r="G8" s="6">
        <f t="shared" si="1"/>
        <v>12264299.560000002</v>
      </c>
      <c r="H8" s="11">
        <v>1300</v>
      </c>
    </row>
    <row r="9" spans="1:8" x14ac:dyDescent="0.2">
      <c r="A9" s="24" t="s">
        <v>33</v>
      </c>
      <c r="B9" s="6">
        <v>427805.39</v>
      </c>
      <c r="C9" s="6">
        <v>0</v>
      </c>
      <c r="D9" s="6">
        <f t="shared" si="0"/>
        <v>427805.39</v>
      </c>
      <c r="E9" s="6">
        <v>0</v>
      </c>
      <c r="F9" s="6">
        <v>0</v>
      </c>
      <c r="G9" s="6">
        <f t="shared" si="1"/>
        <v>427805.39</v>
      </c>
      <c r="H9" s="11">
        <v>1400</v>
      </c>
    </row>
    <row r="10" spans="1:8" x14ac:dyDescent="0.2">
      <c r="A10" s="24" t="s">
        <v>65</v>
      </c>
      <c r="B10" s="6">
        <v>32240232.469999999</v>
      </c>
      <c r="C10" s="6">
        <v>1458783.57</v>
      </c>
      <c r="D10" s="6">
        <f t="shared" si="0"/>
        <v>33699016.039999999</v>
      </c>
      <c r="E10" s="6">
        <v>7858262.2800000003</v>
      </c>
      <c r="F10" s="6">
        <v>7858262.2800000003</v>
      </c>
      <c r="G10" s="6">
        <f t="shared" si="1"/>
        <v>25840753.759999998</v>
      </c>
      <c r="H10" s="11">
        <v>1500</v>
      </c>
    </row>
    <row r="11" spans="1:8" x14ac:dyDescent="0.2">
      <c r="A11" s="24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4" t="s">
        <v>66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2" t="s">
        <v>123</v>
      </c>
      <c r="B13" s="16">
        <f>SUM(B14:B22)</f>
        <v>45569039.359999999</v>
      </c>
      <c r="C13" s="16">
        <f>SUM(C14:C22)</f>
        <v>141705.80000000016</v>
      </c>
      <c r="D13" s="16">
        <f t="shared" si="0"/>
        <v>45710745.159999996</v>
      </c>
      <c r="E13" s="16">
        <f>SUM(E14:E22)</f>
        <v>6895158.9899999993</v>
      </c>
      <c r="F13" s="16">
        <f>SUM(F14:F22)</f>
        <v>6870172.9399999995</v>
      </c>
      <c r="G13" s="16">
        <f t="shared" si="1"/>
        <v>38815586.169999994</v>
      </c>
      <c r="H13" s="23">
        <v>0</v>
      </c>
    </row>
    <row r="14" spans="1:8" x14ac:dyDescent="0.2">
      <c r="A14" s="24" t="s">
        <v>67</v>
      </c>
      <c r="B14" s="6">
        <v>2236073.35</v>
      </c>
      <c r="C14" s="6">
        <v>-183972.62</v>
      </c>
      <c r="D14" s="6">
        <f t="shared" si="0"/>
        <v>2052100.73</v>
      </c>
      <c r="E14" s="6">
        <v>243919.04</v>
      </c>
      <c r="F14" s="6">
        <v>243919.04</v>
      </c>
      <c r="G14" s="6">
        <f t="shared" si="1"/>
        <v>1808181.69</v>
      </c>
      <c r="H14" s="11">
        <v>2100</v>
      </c>
    </row>
    <row r="15" spans="1:8" x14ac:dyDescent="0.2">
      <c r="A15" s="24" t="s">
        <v>68</v>
      </c>
      <c r="B15" s="6">
        <v>557670.12</v>
      </c>
      <c r="C15" s="6">
        <v>-10582</v>
      </c>
      <c r="D15" s="6">
        <f t="shared" si="0"/>
        <v>547088.12</v>
      </c>
      <c r="E15" s="6">
        <v>164775.59</v>
      </c>
      <c r="F15" s="6">
        <v>164775.59</v>
      </c>
      <c r="G15" s="6">
        <f t="shared" si="1"/>
        <v>382312.53</v>
      </c>
      <c r="H15" s="11">
        <v>2200</v>
      </c>
    </row>
    <row r="16" spans="1:8" x14ac:dyDescent="0.2">
      <c r="A16" s="24" t="s">
        <v>69</v>
      </c>
      <c r="B16" s="6">
        <v>263000</v>
      </c>
      <c r="C16" s="6">
        <v>-15600</v>
      </c>
      <c r="D16" s="6">
        <f t="shared" si="0"/>
        <v>247400</v>
      </c>
      <c r="E16" s="6">
        <v>69150</v>
      </c>
      <c r="F16" s="6">
        <v>45150</v>
      </c>
      <c r="G16" s="6">
        <f t="shared" si="1"/>
        <v>178250</v>
      </c>
      <c r="H16" s="11">
        <v>2300</v>
      </c>
    </row>
    <row r="17" spans="1:8" x14ac:dyDescent="0.2">
      <c r="A17" s="24" t="s">
        <v>70</v>
      </c>
      <c r="B17" s="6">
        <v>15129865.18</v>
      </c>
      <c r="C17" s="6">
        <v>1184920.51</v>
      </c>
      <c r="D17" s="6">
        <f t="shared" si="0"/>
        <v>16314785.689999999</v>
      </c>
      <c r="E17" s="6">
        <v>2114318.1</v>
      </c>
      <c r="F17" s="6">
        <v>2113379.19</v>
      </c>
      <c r="G17" s="6">
        <f t="shared" si="1"/>
        <v>14200467.59</v>
      </c>
      <c r="H17" s="11">
        <v>2400</v>
      </c>
    </row>
    <row r="18" spans="1:8" x14ac:dyDescent="0.2">
      <c r="A18" s="24" t="s">
        <v>71</v>
      </c>
      <c r="B18" s="6">
        <v>857153.47</v>
      </c>
      <c r="C18" s="6">
        <v>107768</v>
      </c>
      <c r="D18" s="6">
        <f t="shared" si="0"/>
        <v>964921.47</v>
      </c>
      <c r="E18" s="6">
        <v>134995.87</v>
      </c>
      <c r="F18" s="6">
        <v>134995.87</v>
      </c>
      <c r="G18" s="6">
        <f t="shared" si="1"/>
        <v>829925.6</v>
      </c>
      <c r="H18" s="11">
        <v>2500</v>
      </c>
    </row>
    <row r="19" spans="1:8" x14ac:dyDescent="0.2">
      <c r="A19" s="24" t="s">
        <v>72</v>
      </c>
      <c r="B19" s="6">
        <v>20069391.77</v>
      </c>
      <c r="C19" s="6">
        <v>-304253.81</v>
      </c>
      <c r="D19" s="6">
        <f t="shared" si="0"/>
        <v>19765137.960000001</v>
      </c>
      <c r="E19" s="6">
        <v>3549735.34</v>
      </c>
      <c r="F19" s="6">
        <v>3549735.34</v>
      </c>
      <c r="G19" s="6">
        <f t="shared" si="1"/>
        <v>16215402.620000001</v>
      </c>
      <c r="H19" s="11">
        <v>2600</v>
      </c>
    </row>
    <row r="20" spans="1:8" x14ac:dyDescent="0.2">
      <c r="A20" s="24" t="s">
        <v>73</v>
      </c>
      <c r="B20" s="6">
        <v>1565406.57</v>
      </c>
      <c r="C20" s="6">
        <v>-181196.43</v>
      </c>
      <c r="D20" s="6">
        <f t="shared" si="0"/>
        <v>1384210.1400000001</v>
      </c>
      <c r="E20" s="6">
        <v>65587</v>
      </c>
      <c r="F20" s="6">
        <v>65587</v>
      </c>
      <c r="G20" s="6">
        <f t="shared" si="1"/>
        <v>1318623.1400000001</v>
      </c>
      <c r="H20" s="11">
        <v>2700</v>
      </c>
    </row>
    <row r="21" spans="1:8" x14ac:dyDescent="0.2">
      <c r="A21" s="24" t="s">
        <v>74</v>
      </c>
      <c r="B21" s="6">
        <v>46119.5</v>
      </c>
      <c r="C21" s="6">
        <v>-46119.5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  <c r="H21" s="11">
        <v>2800</v>
      </c>
    </row>
    <row r="22" spans="1:8" x14ac:dyDescent="0.2">
      <c r="A22" s="24" t="s">
        <v>75</v>
      </c>
      <c r="B22" s="6">
        <v>4844359.4000000004</v>
      </c>
      <c r="C22" s="6">
        <v>-409258.35</v>
      </c>
      <c r="D22" s="6">
        <f t="shared" si="0"/>
        <v>4435101.0500000007</v>
      </c>
      <c r="E22" s="6">
        <v>552678.05000000005</v>
      </c>
      <c r="F22" s="6">
        <v>552630.91</v>
      </c>
      <c r="G22" s="6">
        <f t="shared" si="1"/>
        <v>3882423.0000000009</v>
      </c>
      <c r="H22" s="11">
        <v>2900</v>
      </c>
    </row>
    <row r="23" spans="1:8" x14ac:dyDescent="0.2">
      <c r="A23" s="22" t="s">
        <v>59</v>
      </c>
      <c r="B23" s="16">
        <f>SUM(B24:B32)</f>
        <v>57931846.609999999</v>
      </c>
      <c r="C23" s="16">
        <f>SUM(C24:C32)</f>
        <v>1619523.7</v>
      </c>
      <c r="D23" s="16">
        <f t="shared" si="0"/>
        <v>59551370.310000002</v>
      </c>
      <c r="E23" s="16">
        <f>SUM(E24:E32)</f>
        <v>17403015.98</v>
      </c>
      <c r="F23" s="16">
        <f>SUM(F24:F32)</f>
        <v>15454495.970000001</v>
      </c>
      <c r="G23" s="16">
        <f t="shared" si="1"/>
        <v>42148354.329999998</v>
      </c>
      <c r="H23" s="23">
        <v>0</v>
      </c>
    </row>
    <row r="24" spans="1:8" x14ac:dyDescent="0.2">
      <c r="A24" s="24" t="s">
        <v>76</v>
      </c>
      <c r="B24" s="6">
        <v>26327929.34</v>
      </c>
      <c r="C24" s="6">
        <v>636963.24</v>
      </c>
      <c r="D24" s="6">
        <f t="shared" si="0"/>
        <v>26964892.579999998</v>
      </c>
      <c r="E24" s="6">
        <v>7320033.3099999996</v>
      </c>
      <c r="F24" s="6">
        <v>5603513.2999999998</v>
      </c>
      <c r="G24" s="6">
        <f t="shared" si="1"/>
        <v>19644859.27</v>
      </c>
      <c r="H24" s="11">
        <v>3100</v>
      </c>
    </row>
    <row r="25" spans="1:8" x14ac:dyDescent="0.2">
      <c r="A25" s="24" t="s">
        <v>77</v>
      </c>
      <c r="B25" s="6">
        <v>4672035.79</v>
      </c>
      <c r="C25" s="6">
        <v>-126000</v>
      </c>
      <c r="D25" s="6">
        <f t="shared" si="0"/>
        <v>4546035.79</v>
      </c>
      <c r="E25" s="6">
        <v>705449.44</v>
      </c>
      <c r="F25" s="6">
        <v>705449.44</v>
      </c>
      <c r="G25" s="6">
        <f t="shared" si="1"/>
        <v>3840586.35</v>
      </c>
      <c r="H25" s="11">
        <v>3200</v>
      </c>
    </row>
    <row r="26" spans="1:8" x14ac:dyDescent="0.2">
      <c r="A26" s="24" t="s">
        <v>78</v>
      </c>
      <c r="B26" s="6">
        <v>1818653.1</v>
      </c>
      <c r="C26" s="6">
        <v>381343.51</v>
      </c>
      <c r="D26" s="6">
        <f t="shared" si="0"/>
        <v>2199996.6100000003</v>
      </c>
      <c r="E26" s="6">
        <v>419010.29</v>
      </c>
      <c r="F26" s="6">
        <v>419010.29</v>
      </c>
      <c r="G26" s="6">
        <f t="shared" si="1"/>
        <v>1780986.3200000003</v>
      </c>
      <c r="H26" s="11">
        <v>3300</v>
      </c>
    </row>
    <row r="27" spans="1:8" x14ac:dyDescent="0.2">
      <c r="A27" s="24" t="s">
        <v>79</v>
      </c>
      <c r="B27" s="6">
        <v>771094.7</v>
      </c>
      <c r="C27" s="6">
        <v>0</v>
      </c>
      <c r="D27" s="6">
        <f t="shared" si="0"/>
        <v>771094.7</v>
      </c>
      <c r="E27" s="6">
        <v>167825.06</v>
      </c>
      <c r="F27" s="6">
        <v>167825.06</v>
      </c>
      <c r="G27" s="6">
        <f t="shared" si="1"/>
        <v>603269.6399999999</v>
      </c>
      <c r="H27" s="11">
        <v>3400</v>
      </c>
    </row>
    <row r="28" spans="1:8" x14ac:dyDescent="0.2">
      <c r="A28" s="24" t="s">
        <v>80</v>
      </c>
      <c r="B28" s="6">
        <v>3012650.51</v>
      </c>
      <c r="C28" s="6">
        <v>-163900</v>
      </c>
      <c r="D28" s="6">
        <f t="shared" si="0"/>
        <v>2848750.51</v>
      </c>
      <c r="E28" s="6">
        <v>123662.22</v>
      </c>
      <c r="F28" s="6">
        <v>123662.22</v>
      </c>
      <c r="G28" s="6">
        <f t="shared" si="1"/>
        <v>2725088.2899999996</v>
      </c>
      <c r="H28" s="11">
        <v>3500</v>
      </c>
    </row>
    <row r="29" spans="1:8" x14ac:dyDescent="0.2">
      <c r="A29" s="24" t="s">
        <v>81</v>
      </c>
      <c r="B29" s="6">
        <v>1561629.69</v>
      </c>
      <c r="C29" s="6">
        <v>-242800</v>
      </c>
      <c r="D29" s="6">
        <f t="shared" si="0"/>
        <v>1318829.69</v>
      </c>
      <c r="E29" s="6">
        <v>43088.2</v>
      </c>
      <c r="F29" s="6">
        <v>43088.2</v>
      </c>
      <c r="G29" s="6">
        <f t="shared" si="1"/>
        <v>1275741.49</v>
      </c>
      <c r="H29" s="11">
        <v>3600</v>
      </c>
    </row>
    <row r="30" spans="1:8" x14ac:dyDescent="0.2">
      <c r="A30" s="24" t="s">
        <v>82</v>
      </c>
      <c r="B30" s="6">
        <v>326333.61</v>
      </c>
      <c r="C30" s="6">
        <v>8500</v>
      </c>
      <c r="D30" s="6">
        <f t="shared" si="0"/>
        <v>334833.61</v>
      </c>
      <c r="E30" s="6">
        <v>14449</v>
      </c>
      <c r="F30" s="6">
        <v>14449</v>
      </c>
      <c r="G30" s="6">
        <f t="shared" si="1"/>
        <v>320384.61</v>
      </c>
      <c r="H30" s="11">
        <v>3700</v>
      </c>
    </row>
    <row r="31" spans="1:8" x14ac:dyDescent="0.2">
      <c r="A31" s="24" t="s">
        <v>83</v>
      </c>
      <c r="B31" s="6">
        <v>7649989.3200000003</v>
      </c>
      <c r="C31" s="6">
        <v>1984700</v>
      </c>
      <c r="D31" s="6">
        <f t="shared" si="0"/>
        <v>9634689.3200000003</v>
      </c>
      <c r="E31" s="6">
        <v>4444343.2300000004</v>
      </c>
      <c r="F31" s="6">
        <v>4212343.2300000004</v>
      </c>
      <c r="G31" s="6">
        <f t="shared" si="1"/>
        <v>5190346.09</v>
      </c>
      <c r="H31" s="11">
        <v>3800</v>
      </c>
    </row>
    <row r="32" spans="1:8" x14ac:dyDescent="0.2">
      <c r="A32" s="24" t="s">
        <v>18</v>
      </c>
      <c r="B32" s="6">
        <v>11791530.550000001</v>
      </c>
      <c r="C32" s="6">
        <v>-859283.05</v>
      </c>
      <c r="D32" s="6">
        <f t="shared" si="0"/>
        <v>10932247.5</v>
      </c>
      <c r="E32" s="6">
        <v>4165155.23</v>
      </c>
      <c r="F32" s="6">
        <v>4165155.23</v>
      </c>
      <c r="G32" s="6">
        <f t="shared" si="1"/>
        <v>6767092.2699999996</v>
      </c>
      <c r="H32" s="11">
        <v>3900</v>
      </c>
    </row>
    <row r="33" spans="1:8" x14ac:dyDescent="0.2">
      <c r="A33" s="22" t="s">
        <v>124</v>
      </c>
      <c r="B33" s="16">
        <f>SUM(B34:B42)</f>
        <v>20517913.759999998</v>
      </c>
      <c r="C33" s="16">
        <f>SUM(C34:C42)</f>
        <v>6576058.9100000001</v>
      </c>
      <c r="D33" s="16">
        <f t="shared" si="0"/>
        <v>27093972.669999998</v>
      </c>
      <c r="E33" s="16">
        <f>SUM(E34:E42)</f>
        <v>6012626.7599999998</v>
      </c>
      <c r="F33" s="16">
        <f>SUM(F34:F42)</f>
        <v>6012626.7599999998</v>
      </c>
      <c r="G33" s="16">
        <f t="shared" si="1"/>
        <v>21081345.909999996</v>
      </c>
      <c r="H33" s="23">
        <v>0</v>
      </c>
    </row>
    <row r="34" spans="1:8" x14ac:dyDescent="0.2">
      <c r="A34" s="24" t="s">
        <v>84</v>
      </c>
      <c r="B34" s="6">
        <v>11467820</v>
      </c>
      <c r="C34" s="6">
        <v>0</v>
      </c>
      <c r="D34" s="6">
        <f t="shared" si="0"/>
        <v>11467820</v>
      </c>
      <c r="E34" s="6">
        <v>2592000</v>
      </c>
      <c r="F34" s="6">
        <v>2592000</v>
      </c>
      <c r="G34" s="6">
        <f t="shared" si="1"/>
        <v>8875820</v>
      </c>
      <c r="H34" s="11">
        <v>4100</v>
      </c>
    </row>
    <row r="35" spans="1:8" x14ac:dyDescent="0.2">
      <c r="A35" s="24" t="s">
        <v>85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11">
        <v>4200</v>
      </c>
    </row>
    <row r="36" spans="1:8" x14ac:dyDescent="0.2">
      <c r="A36" s="24" t="s">
        <v>86</v>
      </c>
      <c r="B36" s="6">
        <v>694412</v>
      </c>
      <c r="C36" s="6">
        <v>0</v>
      </c>
      <c r="D36" s="6">
        <f t="shared" si="0"/>
        <v>694412</v>
      </c>
      <c r="E36" s="6">
        <v>0</v>
      </c>
      <c r="F36" s="6">
        <v>0</v>
      </c>
      <c r="G36" s="6">
        <f t="shared" si="1"/>
        <v>694412</v>
      </c>
      <c r="H36" s="11">
        <v>4300</v>
      </c>
    </row>
    <row r="37" spans="1:8" x14ac:dyDescent="0.2">
      <c r="A37" s="24" t="s">
        <v>87</v>
      </c>
      <c r="B37" s="6">
        <v>5615000</v>
      </c>
      <c r="C37" s="6">
        <v>6757423.9900000002</v>
      </c>
      <c r="D37" s="6">
        <f t="shared" si="0"/>
        <v>12372423.99</v>
      </c>
      <c r="E37" s="6">
        <v>2777683.59</v>
      </c>
      <c r="F37" s="6">
        <v>2777683.59</v>
      </c>
      <c r="G37" s="6">
        <f t="shared" si="1"/>
        <v>9594740.4000000004</v>
      </c>
      <c r="H37" s="11">
        <v>4400</v>
      </c>
    </row>
    <row r="38" spans="1:8" x14ac:dyDescent="0.2">
      <c r="A38" s="24" t="s">
        <v>39</v>
      </c>
      <c r="B38" s="6">
        <v>2740681.76</v>
      </c>
      <c r="C38" s="6">
        <v>-181365.08</v>
      </c>
      <c r="D38" s="6">
        <f t="shared" si="0"/>
        <v>2559316.6799999997</v>
      </c>
      <c r="E38" s="6">
        <v>642943.17000000004</v>
      </c>
      <c r="F38" s="6">
        <v>642943.17000000004</v>
      </c>
      <c r="G38" s="6">
        <f t="shared" si="1"/>
        <v>1916373.5099999998</v>
      </c>
      <c r="H38" s="11">
        <v>4500</v>
      </c>
    </row>
    <row r="39" spans="1:8" x14ac:dyDescent="0.2">
      <c r="A39" s="24" t="s">
        <v>88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4" t="s">
        <v>89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4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4" t="s">
        <v>90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2" t="s">
        <v>125</v>
      </c>
      <c r="B43" s="16">
        <f>SUM(B44:B52)</f>
        <v>1702900.1400000001</v>
      </c>
      <c r="C43" s="16">
        <f>SUM(C44:C52)</f>
        <v>14099.859999999986</v>
      </c>
      <c r="D43" s="16">
        <f t="shared" si="0"/>
        <v>1717000</v>
      </c>
      <c r="E43" s="16">
        <f>SUM(E44:E52)</f>
        <v>34535</v>
      </c>
      <c r="F43" s="16">
        <f>SUM(F44:F52)</f>
        <v>34535</v>
      </c>
      <c r="G43" s="16">
        <f t="shared" si="1"/>
        <v>1682465</v>
      </c>
      <c r="H43" s="23">
        <v>0</v>
      </c>
    </row>
    <row r="44" spans="1:8" x14ac:dyDescent="0.2">
      <c r="A44" s="5" t="s">
        <v>91</v>
      </c>
      <c r="B44" s="6">
        <v>394500</v>
      </c>
      <c r="C44" s="6">
        <v>-20000</v>
      </c>
      <c r="D44" s="6">
        <f t="shared" si="0"/>
        <v>374500</v>
      </c>
      <c r="E44" s="6">
        <v>0</v>
      </c>
      <c r="F44" s="6">
        <v>0</v>
      </c>
      <c r="G44" s="6">
        <f t="shared" si="1"/>
        <v>374500</v>
      </c>
      <c r="H44" s="11">
        <v>5100</v>
      </c>
    </row>
    <row r="45" spans="1:8" x14ac:dyDescent="0.2">
      <c r="A45" s="24" t="s">
        <v>92</v>
      </c>
      <c r="B45" s="6">
        <v>573900</v>
      </c>
      <c r="C45" s="6">
        <v>0</v>
      </c>
      <c r="D45" s="6">
        <f t="shared" si="0"/>
        <v>573900</v>
      </c>
      <c r="E45" s="6">
        <v>0</v>
      </c>
      <c r="F45" s="6">
        <v>0</v>
      </c>
      <c r="G45" s="6">
        <f t="shared" si="1"/>
        <v>573900</v>
      </c>
      <c r="H45" s="11">
        <v>5200</v>
      </c>
    </row>
    <row r="46" spans="1:8" x14ac:dyDescent="0.2">
      <c r="A46" s="24" t="s">
        <v>93</v>
      </c>
      <c r="B46" s="6">
        <v>60000</v>
      </c>
      <c r="C46" s="6">
        <v>0</v>
      </c>
      <c r="D46" s="6">
        <f t="shared" si="0"/>
        <v>60000</v>
      </c>
      <c r="E46" s="6">
        <v>0</v>
      </c>
      <c r="F46" s="6">
        <v>0</v>
      </c>
      <c r="G46" s="6">
        <f t="shared" si="1"/>
        <v>60000</v>
      </c>
      <c r="H46" s="11">
        <v>5300</v>
      </c>
    </row>
    <row r="47" spans="1:8" x14ac:dyDescent="0.2">
      <c r="A47" s="24" t="s">
        <v>94</v>
      </c>
      <c r="B47" s="6">
        <v>144500</v>
      </c>
      <c r="C47" s="6">
        <v>-74500</v>
      </c>
      <c r="D47" s="6">
        <f t="shared" si="0"/>
        <v>70000</v>
      </c>
      <c r="E47" s="6">
        <v>0</v>
      </c>
      <c r="F47" s="6">
        <v>0</v>
      </c>
      <c r="G47" s="6">
        <f t="shared" si="1"/>
        <v>70000</v>
      </c>
      <c r="H47" s="11">
        <v>5400</v>
      </c>
    </row>
    <row r="48" spans="1:8" x14ac:dyDescent="0.2">
      <c r="A48" s="24" t="s">
        <v>95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4" t="s">
        <v>96</v>
      </c>
      <c r="B49" s="6">
        <v>530000.14</v>
      </c>
      <c r="C49" s="6">
        <v>-41400.14</v>
      </c>
      <c r="D49" s="6">
        <f t="shared" si="0"/>
        <v>488600</v>
      </c>
      <c r="E49" s="6">
        <v>34535</v>
      </c>
      <c r="F49" s="6">
        <v>34535</v>
      </c>
      <c r="G49" s="6">
        <f t="shared" si="1"/>
        <v>454065</v>
      </c>
      <c r="H49" s="11">
        <v>5600</v>
      </c>
    </row>
    <row r="50" spans="1:8" x14ac:dyDescent="0.2">
      <c r="A50" s="24" t="s">
        <v>97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4" t="s">
        <v>98</v>
      </c>
      <c r="B51" s="6">
        <v>0</v>
      </c>
      <c r="C51" s="6">
        <v>150000</v>
      </c>
      <c r="D51" s="6">
        <f t="shared" si="0"/>
        <v>150000</v>
      </c>
      <c r="E51" s="6">
        <v>0</v>
      </c>
      <c r="F51" s="6">
        <v>0</v>
      </c>
      <c r="G51" s="6">
        <f t="shared" si="1"/>
        <v>150000</v>
      </c>
      <c r="H51" s="11">
        <v>5800</v>
      </c>
    </row>
    <row r="52" spans="1:8" x14ac:dyDescent="0.2">
      <c r="A52" s="24" t="s">
        <v>99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2" t="s">
        <v>60</v>
      </c>
      <c r="B53" s="16">
        <f>SUM(B54:B56)</f>
        <v>34359413.159999996</v>
      </c>
      <c r="C53" s="16">
        <f>SUM(C54:C56)</f>
        <v>82121232.280000001</v>
      </c>
      <c r="D53" s="16">
        <f t="shared" si="0"/>
        <v>116480645.44</v>
      </c>
      <c r="E53" s="16">
        <f>SUM(E54:E56)</f>
        <v>22102891.370000001</v>
      </c>
      <c r="F53" s="16">
        <f>SUM(F54:F56)</f>
        <v>20570513.449999999</v>
      </c>
      <c r="G53" s="16">
        <f t="shared" si="1"/>
        <v>94377754.069999993</v>
      </c>
      <c r="H53" s="23">
        <v>0</v>
      </c>
    </row>
    <row r="54" spans="1:8" x14ac:dyDescent="0.2">
      <c r="A54" s="24" t="s">
        <v>100</v>
      </c>
      <c r="B54" s="6">
        <v>34359413.159999996</v>
      </c>
      <c r="C54" s="6">
        <v>82121232.280000001</v>
      </c>
      <c r="D54" s="6">
        <f t="shared" si="0"/>
        <v>116480645.44</v>
      </c>
      <c r="E54" s="6">
        <v>22102891.370000001</v>
      </c>
      <c r="F54" s="6">
        <v>20570513.449999999</v>
      </c>
      <c r="G54" s="6">
        <f t="shared" si="1"/>
        <v>94377754.069999993</v>
      </c>
      <c r="H54" s="11">
        <v>6100</v>
      </c>
    </row>
    <row r="55" spans="1:8" x14ac:dyDescent="0.2">
      <c r="A55" s="24" t="s">
        <v>101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1">
        <v>6200</v>
      </c>
    </row>
    <row r="56" spans="1:8" x14ac:dyDescent="0.2">
      <c r="A56" s="24" t="s">
        <v>102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2" t="s">
        <v>126</v>
      </c>
      <c r="B57" s="16">
        <f>SUM(B58:B64)</f>
        <v>65474172.659999996</v>
      </c>
      <c r="C57" s="16">
        <f>SUM(C58:C64)</f>
        <v>-32287325.559999999</v>
      </c>
      <c r="D57" s="16">
        <f t="shared" si="0"/>
        <v>33186847.099999998</v>
      </c>
      <c r="E57" s="16">
        <f>SUM(E58:E64)</f>
        <v>0</v>
      </c>
      <c r="F57" s="16">
        <f>SUM(F58:F64)</f>
        <v>0</v>
      </c>
      <c r="G57" s="16">
        <f t="shared" si="1"/>
        <v>33186847.099999998</v>
      </c>
      <c r="H57" s="23">
        <v>0</v>
      </c>
    </row>
    <row r="58" spans="1:8" x14ac:dyDescent="0.2">
      <c r="A58" s="24" t="s">
        <v>103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4" t="s">
        <v>104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4" t="s">
        <v>105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4" t="s">
        <v>106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4" t="s">
        <v>107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4" t="s">
        <v>108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4" t="s">
        <v>109</v>
      </c>
      <c r="B64" s="6">
        <v>65474172.659999996</v>
      </c>
      <c r="C64" s="6">
        <v>-32287325.559999999</v>
      </c>
      <c r="D64" s="6">
        <f t="shared" si="0"/>
        <v>33186847.099999998</v>
      </c>
      <c r="E64" s="6">
        <v>0</v>
      </c>
      <c r="F64" s="6">
        <v>0</v>
      </c>
      <c r="G64" s="6">
        <f t="shared" si="1"/>
        <v>33186847.099999998</v>
      </c>
      <c r="H64" s="11">
        <v>7900</v>
      </c>
    </row>
    <row r="65" spans="1:8" x14ac:dyDescent="0.2">
      <c r="A65" s="22" t="s">
        <v>127</v>
      </c>
      <c r="B65" s="16">
        <f>SUM(B66:B68)</f>
        <v>400000</v>
      </c>
      <c r="C65" s="16">
        <f>SUM(C66:C68)</f>
        <v>50000</v>
      </c>
      <c r="D65" s="16">
        <f t="shared" si="0"/>
        <v>450000</v>
      </c>
      <c r="E65" s="16">
        <f>SUM(E66:E68)</f>
        <v>200000</v>
      </c>
      <c r="F65" s="16">
        <f>SUM(F66:F68)</f>
        <v>200000</v>
      </c>
      <c r="G65" s="16">
        <f t="shared" si="1"/>
        <v>250000</v>
      </c>
      <c r="H65" s="23">
        <v>0</v>
      </c>
    </row>
    <row r="66" spans="1:8" x14ac:dyDescent="0.2">
      <c r="A66" s="24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4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4" t="s">
        <v>38</v>
      </c>
      <c r="B68" s="6">
        <v>400000</v>
      </c>
      <c r="C68" s="6">
        <v>50000</v>
      </c>
      <c r="D68" s="6">
        <f t="shared" si="0"/>
        <v>450000</v>
      </c>
      <c r="E68" s="6">
        <v>200000</v>
      </c>
      <c r="F68" s="6">
        <v>200000</v>
      </c>
      <c r="G68" s="6">
        <f t="shared" si="1"/>
        <v>250000</v>
      </c>
      <c r="H68" s="11">
        <v>8500</v>
      </c>
    </row>
    <row r="69" spans="1:8" x14ac:dyDescent="0.2">
      <c r="A69" s="22" t="s">
        <v>61</v>
      </c>
      <c r="B69" s="16">
        <f>SUM(B70:B76)</f>
        <v>10804091.359999999</v>
      </c>
      <c r="C69" s="16">
        <f>SUM(C70:C76)</f>
        <v>880000</v>
      </c>
      <c r="D69" s="16">
        <f t="shared" si="0"/>
        <v>11684091.359999999</v>
      </c>
      <c r="E69" s="16">
        <f>SUM(E70:E76)</f>
        <v>5278087.1499999994</v>
      </c>
      <c r="F69" s="16">
        <f>SUM(F70:F76)</f>
        <v>5278087.1499999994</v>
      </c>
      <c r="G69" s="16">
        <f t="shared" si="1"/>
        <v>6406004.21</v>
      </c>
      <c r="H69" s="23">
        <v>0</v>
      </c>
    </row>
    <row r="70" spans="1:8" x14ac:dyDescent="0.2">
      <c r="A70" s="24" t="s">
        <v>110</v>
      </c>
      <c r="B70" s="6">
        <v>10604091.359999999</v>
      </c>
      <c r="C70" s="6">
        <v>0</v>
      </c>
      <c r="D70" s="6">
        <f t="shared" ref="D70:D76" si="2">B70+C70</f>
        <v>10604091.359999999</v>
      </c>
      <c r="E70" s="6">
        <v>4901022.84</v>
      </c>
      <c r="F70" s="6">
        <v>4901022.84</v>
      </c>
      <c r="G70" s="6">
        <f t="shared" ref="G70:G76" si="3">D70-E70</f>
        <v>5703068.5199999996</v>
      </c>
      <c r="H70" s="11">
        <v>9100</v>
      </c>
    </row>
    <row r="71" spans="1:8" x14ac:dyDescent="0.2">
      <c r="A71" s="24" t="s">
        <v>111</v>
      </c>
      <c r="B71" s="6">
        <v>200000</v>
      </c>
      <c r="C71" s="6">
        <v>880000</v>
      </c>
      <c r="D71" s="6">
        <f t="shared" si="2"/>
        <v>1080000</v>
      </c>
      <c r="E71" s="6">
        <v>377064.31</v>
      </c>
      <c r="F71" s="6">
        <v>377064.31</v>
      </c>
      <c r="G71" s="6">
        <f t="shared" si="3"/>
        <v>702935.69</v>
      </c>
      <c r="H71" s="11">
        <v>9200</v>
      </c>
    </row>
    <row r="72" spans="1:8" x14ac:dyDescent="0.2">
      <c r="A72" s="24" t="s">
        <v>112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4" t="s">
        <v>113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4" t="s">
        <v>114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4" t="s">
        <v>115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5" t="s">
        <v>116</v>
      </c>
      <c r="B76" s="17">
        <v>0</v>
      </c>
      <c r="C76" s="17">
        <v>0</v>
      </c>
      <c r="D76" s="17">
        <f t="shared" si="2"/>
        <v>0</v>
      </c>
      <c r="E76" s="17">
        <v>0</v>
      </c>
      <c r="F76" s="17">
        <v>0</v>
      </c>
      <c r="G76" s="17">
        <f t="shared" si="3"/>
        <v>0</v>
      </c>
      <c r="H76" s="11">
        <v>9900</v>
      </c>
    </row>
    <row r="77" spans="1:8" x14ac:dyDescent="0.2">
      <c r="A77" s="12" t="s">
        <v>50</v>
      </c>
      <c r="B77" s="18">
        <f t="shared" ref="B77:G77" si="4">SUM(B5+B13+B23+B33+B43+B53+B57+B65+B69)</f>
        <v>347773102.44999993</v>
      </c>
      <c r="C77" s="18">
        <f t="shared" si="4"/>
        <v>74133781.569999993</v>
      </c>
      <c r="D77" s="18">
        <f t="shared" si="4"/>
        <v>421906884.01999998</v>
      </c>
      <c r="E77" s="18">
        <f t="shared" si="4"/>
        <v>84471810.799999997</v>
      </c>
      <c r="F77" s="18">
        <f t="shared" si="4"/>
        <v>80965926.820000008</v>
      </c>
      <c r="G77" s="18">
        <f t="shared" si="4"/>
        <v>337435073.21999997</v>
      </c>
      <c r="H77" s="31"/>
    </row>
    <row r="78" spans="1:8" x14ac:dyDescent="0.2">
      <c r="H78" s="31"/>
    </row>
    <row r="79" spans="1:8" x14ac:dyDescent="0.2">
      <c r="A79" s="1" t="s">
        <v>120</v>
      </c>
      <c r="H79" s="31"/>
    </row>
    <row r="80" spans="1:8" x14ac:dyDescent="0.2">
      <c r="H80" s="31"/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showGridLines="0" zoomScaleNormal="100" workbookViewId="0">
      <selection activeCell="D18" sqref="D18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9.4" customHeight="1" x14ac:dyDescent="0.2">
      <c r="A1" s="34" t="s">
        <v>130</v>
      </c>
      <c r="B1" s="32"/>
      <c r="C1" s="32"/>
      <c r="D1" s="32"/>
      <c r="E1" s="32"/>
      <c r="F1" s="32"/>
      <c r="G1" s="33"/>
    </row>
    <row r="2" spans="1:7" x14ac:dyDescent="0.2">
      <c r="A2" s="37"/>
      <c r="B2" s="34" t="s">
        <v>57</v>
      </c>
      <c r="C2" s="32"/>
      <c r="D2" s="32"/>
      <c r="E2" s="32"/>
      <c r="F2" s="33"/>
      <c r="G2" s="35" t="s">
        <v>56</v>
      </c>
    </row>
    <row r="3" spans="1:7" ht="24.9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7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7" t="s">
        <v>0</v>
      </c>
      <c r="B5" s="19">
        <v>297966016.02999997</v>
      </c>
      <c r="C5" s="19">
        <v>-7870185.4900000002</v>
      </c>
      <c r="D5" s="19">
        <f>B5+C5</f>
        <v>290095830.53999996</v>
      </c>
      <c r="E5" s="19">
        <v>56590418.420000002</v>
      </c>
      <c r="F5" s="19">
        <v>54616912.359999999</v>
      </c>
      <c r="G5" s="19">
        <f>D5-E5</f>
        <v>233505412.11999995</v>
      </c>
    </row>
    <row r="6" spans="1:7" x14ac:dyDescent="0.2">
      <c r="A6" s="7" t="s">
        <v>1</v>
      </c>
      <c r="B6" s="19">
        <v>36462313.299999997</v>
      </c>
      <c r="C6" s="19">
        <v>82185332.140000001</v>
      </c>
      <c r="D6" s="19">
        <f>B6+C6</f>
        <v>118647645.44</v>
      </c>
      <c r="E6" s="19">
        <v>22337426.370000001</v>
      </c>
      <c r="F6" s="19">
        <v>20805048.449999999</v>
      </c>
      <c r="G6" s="19">
        <f>D6-E6</f>
        <v>96310219.069999993</v>
      </c>
    </row>
    <row r="7" spans="1:7" x14ac:dyDescent="0.2">
      <c r="A7" s="7" t="s">
        <v>2</v>
      </c>
      <c r="B7" s="19">
        <v>10604091.359999999</v>
      </c>
      <c r="C7" s="19">
        <v>0</v>
      </c>
      <c r="D7" s="19">
        <f>B7+C7</f>
        <v>10604091.359999999</v>
      </c>
      <c r="E7" s="19">
        <v>4901022.84</v>
      </c>
      <c r="F7" s="19">
        <v>4901022.84</v>
      </c>
      <c r="G7" s="19">
        <f>D7-E7</f>
        <v>5703068.5199999996</v>
      </c>
    </row>
    <row r="8" spans="1:7" x14ac:dyDescent="0.2">
      <c r="A8" s="7" t="s">
        <v>39</v>
      </c>
      <c r="B8" s="19">
        <v>2740681.76</v>
      </c>
      <c r="C8" s="19">
        <v>-181365.08</v>
      </c>
      <c r="D8" s="19">
        <f>B8+C8</f>
        <v>2559316.6799999997</v>
      </c>
      <c r="E8" s="19">
        <v>642943.17000000004</v>
      </c>
      <c r="F8" s="19">
        <v>642943.17000000004</v>
      </c>
      <c r="G8" s="19">
        <f>D8-E8</f>
        <v>1916373.5099999998</v>
      </c>
    </row>
    <row r="9" spans="1:7" x14ac:dyDescent="0.2">
      <c r="A9" s="14" t="s">
        <v>36</v>
      </c>
      <c r="B9" s="20">
        <v>0</v>
      </c>
      <c r="C9" s="20">
        <v>0</v>
      </c>
      <c r="D9" s="20">
        <f>B9+C9</f>
        <v>0</v>
      </c>
      <c r="E9" s="20">
        <v>0</v>
      </c>
      <c r="F9" s="20">
        <v>0</v>
      </c>
      <c r="G9" s="20">
        <f>D9-E9</f>
        <v>0</v>
      </c>
    </row>
    <row r="10" spans="1:7" x14ac:dyDescent="0.2">
      <c r="A10" s="12" t="s">
        <v>50</v>
      </c>
      <c r="B10" s="18">
        <f t="shared" ref="B10:G10" si="0">SUM(B5+B6+B7+B8+B9)</f>
        <v>347773102.44999999</v>
      </c>
      <c r="C10" s="18">
        <f t="shared" si="0"/>
        <v>74133781.570000008</v>
      </c>
      <c r="D10" s="18">
        <f t="shared" si="0"/>
        <v>421906884.01999998</v>
      </c>
      <c r="E10" s="18">
        <f t="shared" si="0"/>
        <v>84471810.800000012</v>
      </c>
      <c r="F10" s="18">
        <f t="shared" si="0"/>
        <v>80965926.820000008</v>
      </c>
      <c r="G10" s="18">
        <f t="shared" si="0"/>
        <v>337435073.21999991</v>
      </c>
    </row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"/>
  <sheetViews>
    <sheetView showGridLines="0" workbookViewId="0">
      <selection activeCell="B76" sqref="B76:G76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66.599999999999994" customHeight="1" x14ac:dyDescent="0.2">
      <c r="A1" s="34" t="s">
        <v>182</v>
      </c>
      <c r="B1" s="32"/>
      <c r="C1" s="32"/>
      <c r="D1" s="32"/>
      <c r="E1" s="32"/>
      <c r="F1" s="32"/>
      <c r="G1" s="33"/>
    </row>
    <row r="2" spans="1:7" x14ac:dyDescent="0.2">
      <c r="A2" s="37" t="s">
        <v>51</v>
      </c>
      <c r="B2" s="34" t="s">
        <v>57</v>
      </c>
      <c r="C2" s="32"/>
      <c r="D2" s="32"/>
      <c r="E2" s="32"/>
      <c r="F2" s="33"/>
      <c r="G2" s="35" t="s">
        <v>56</v>
      </c>
    </row>
    <row r="3" spans="1:7" ht="24.9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7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26"/>
      <c r="B5" s="8"/>
      <c r="C5" s="8"/>
      <c r="D5" s="8"/>
      <c r="E5" s="8"/>
      <c r="F5" s="8"/>
      <c r="G5" s="8"/>
    </row>
    <row r="6" spans="1:7" x14ac:dyDescent="0.2">
      <c r="A6" s="27" t="s">
        <v>131</v>
      </c>
      <c r="B6" s="6">
        <v>647792.75</v>
      </c>
      <c r="C6" s="6">
        <v>9391.6</v>
      </c>
      <c r="D6" s="6">
        <f>B6+C6</f>
        <v>657184.35</v>
      </c>
      <c r="E6" s="6">
        <v>143333.74</v>
      </c>
      <c r="F6" s="6">
        <v>143333.74</v>
      </c>
      <c r="G6" s="6">
        <f>D6-E6</f>
        <v>513850.61</v>
      </c>
    </row>
    <row r="7" spans="1:7" x14ac:dyDescent="0.2">
      <c r="A7" s="27" t="s">
        <v>132</v>
      </c>
      <c r="B7" s="6">
        <v>6450763.9400000004</v>
      </c>
      <c r="C7" s="6">
        <v>445739.16</v>
      </c>
      <c r="D7" s="6">
        <f t="shared" ref="D7:D12" si="0">B7+C7</f>
        <v>6896503.1000000006</v>
      </c>
      <c r="E7" s="6">
        <v>1436011.51</v>
      </c>
      <c r="F7" s="6">
        <v>1436011.51</v>
      </c>
      <c r="G7" s="6">
        <f t="shared" ref="G7:G12" si="1">D7-E7</f>
        <v>5460491.5900000008</v>
      </c>
    </row>
    <row r="8" spans="1:7" x14ac:dyDescent="0.2">
      <c r="A8" s="27" t="s">
        <v>133</v>
      </c>
      <c r="B8" s="6">
        <v>1049409.71</v>
      </c>
      <c r="C8" s="6">
        <v>88121.07</v>
      </c>
      <c r="D8" s="6">
        <f t="shared" si="0"/>
        <v>1137530.78</v>
      </c>
      <c r="E8" s="6">
        <v>260348.94</v>
      </c>
      <c r="F8" s="6">
        <v>260348.94</v>
      </c>
      <c r="G8" s="6">
        <f t="shared" si="1"/>
        <v>877181.84000000008</v>
      </c>
    </row>
    <row r="9" spans="1:7" x14ac:dyDescent="0.2">
      <c r="A9" s="27" t="s">
        <v>134</v>
      </c>
      <c r="B9" s="6">
        <v>38081797.880000003</v>
      </c>
      <c r="C9" s="6">
        <v>3165319.52</v>
      </c>
      <c r="D9" s="6">
        <f t="shared" si="0"/>
        <v>41247117.400000006</v>
      </c>
      <c r="E9" s="6">
        <v>13641110.75</v>
      </c>
      <c r="F9" s="6">
        <v>13408543.960000001</v>
      </c>
      <c r="G9" s="6">
        <f t="shared" si="1"/>
        <v>27606006.650000006</v>
      </c>
    </row>
    <row r="10" spans="1:7" x14ac:dyDescent="0.2">
      <c r="A10" s="27" t="s">
        <v>135</v>
      </c>
      <c r="B10" s="6">
        <v>2007278.01</v>
      </c>
      <c r="C10" s="6">
        <v>454035.39</v>
      </c>
      <c r="D10" s="6">
        <f t="shared" si="0"/>
        <v>2461313.4</v>
      </c>
      <c r="E10" s="6">
        <v>478685.2</v>
      </c>
      <c r="F10" s="6">
        <v>478685.2</v>
      </c>
      <c r="G10" s="6">
        <f t="shared" si="1"/>
        <v>1982628.2</v>
      </c>
    </row>
    <row r="11" spans="1:7" x14ac:dyDescent="0.2">
      <c r="A11" s="27" t="s">
        <v>136</v>
      </c>
      <c r="B11" s="6">
        <v>261326.61</v>
      </c>
      <c r="C11" s="6">
        <v>23756.959999999999</v>
      </c>
      <c r="D11" s="6">
        <f t="shared" si="0"/>
        <v>285083.57</v>
      </c>
      <c r="E11" s="6">
        <v>64792.38</v>
      </c>
      <c r="F11" s="6">
        <v>64792.38</v>
      </c>
      <c r="G11" s="6">
        <f t="shared" si="1"/>
        <v>220291.19</v>
      </c>
    </row>
    <row r="12" spans="1:7" x14ac:dyDescent="0.2">
      <c r="A12" s="27" t="s">
        <v>137</v>
      </c>
      <c r="B12" s="6">
        <v>158043.96</v>
      </c>
      <c r="C12" s="6">
        <v>56080.11</v>
      </c>
      <c r="D12" s="6">
        <f t="shared" si="0"/>
        <v>214124.07</v>
      </c>
      <c r="E12" s="6">
        <v>0</v>
      </c>
      <c r="F12" s="6">
        <v>0</v>
      </c>
      <c r="G12" s="6">
        <f t="shared" si="1"/>
        <v>214124.07</v>
      </c>
    </row>
    <row r="13" spans="1:7" x14ac:dyDescent="0.2">
      <c r="A13" s="27" t="s">
        <v>138</v>
      </c>
      <c r="B13" s="6">
        <v>2339799.33</v>
      </c>
      <c r="C13" s="6">
        <v>-155198.12</v>
      </c>
      <c r="D13" s="6">
        <f t="shared" ref="D13" si="2">B13+C13</f>
        <v>2184601.21</v>
      </c>
      <c r="E13" s="6">
        <v>260067.61</v>
      </c>
      <c r="F13" s="6">
        <v>260067.61</v>
      </c>
      <c r="G13" s="6">
        <f t="shared" ref="G13" si="3">D13-E13</f>
        <v>1924533.6</v>
      </c>
    </row>
    <row r="14" spans="1:7" x14ac:dyDescent="0.2">
      <c r="A14" s="27" t="s">
        <v>139</v>
      </c>
      <c r="B14" s="6">
        <v>418408.89</v>
      </c>
      <c r="C14" s="6">
        <v>43299.62</v>
      </c>
      <c r="D14" s="6">
        <f t="shared" ref="D14" si="4">B14+C14</f>
        <v>461708.51</v>
      </c>
      <c r="E14" s="6">
        <v>97126.74</v>
      </c>
      <c r="F14" s="6">
        <v>97126.74</v>
      </c>
      <c r="G14" s="6">
        <f t="shared" ref="G14" si="5">D14-E14</f>
        <v>364581.77</v>
      </c>
    </row>
    <row r="15" spans="1:7" x14ac:dyDescent="0.2">
      <c r="A15" s="27" t="s">
        <v>140</v>
      </c>
      <c r="B15" s="6">
        <v>1309423.18</v>
      </c>
      <c r="C15" s="6">
        <v>69889.86</v>
      </c>
      <c r="D15" s="6">
        <f t="shared" ref="D15" si="6">B15+C15</f>
        <v>1379313.04</v>
      </c>
      <c r="E15" s="6">
        <v>258112.24</v>
      </c>
      <c r="F15" s="6">
        <v>258112.24</v>
      </c>
      <c r="G15" s="6">
        <f t="shared" ref="G15" si="7">D15-E15</f>
        <v>1121200.8</v>
      </c>
    </row>
    <row r="16" spans="1:7" x14ac:dyDescent="0.2">
      <c r="A16" s="27" t="s">
        <v>141</v>
      </c>
      <c r="B16" s="6">
        <v>1765478.36</v>
      </c>
      <c r="C16" s="6">
        <v>712917.03</v>
      </c>
      <c r="D16" s="6">
        <f t="shared" ref="D16" si="8">B16+C16</f>
        <v>2478395.39</v>
      </c>
      <c r="E16" s="6">
        <v>273804.71999999997</v>
      </c>
      <c r="F16" s="6">
        <v>273698.48</v>
      </c>
      <c r="G16" s="6">
        <f t="shared" ref="G16" si="9">D16-E16</f>
        <v>2204590.67</v>
      </c>
    </row>
    <row r="17" spans="1:7" x14ac:dyDescent="0.2">
      <c r="A17" s="27" t="s">
        <v>142</v>
      </c>
      <c r="B17" s="6">
        <v>1646726.65</v>
      </c>
      <c r="C17" s="6">
        <v>3765.57</v>
      </c>
      <c r="D17" s="6">
        <f t="shared" ref="D17" si="10">B17+C17</f>
        <v>1650492.22</v>
      </c>
      <c r="E17" s="6">
        <v>256844.82</v>
      </c>
      <c r="F17" s="6">
        <v>252345</v>
      </c>
      <c r="G17" s="6">
        <f t="shared" ref="G17" si="11">D17-E17</f>
        <v>1393647.4</v>
      </c>
    </row>
    <row r="18" spans="1:7" x14ac:dyDescent="0.2">
      <c r="A18" s="27" t="s">
        <v>143</v>
      </c>
      <c r="B18" s="6">
        <v>1026770.72</v>
      </c>
      <c r="C18" s="6">
        <v>219250.52</v>
      </c>
      <c r="D18" s="6">
        <f t="shared" ref="D18" si="12">B18+C18</f>
        <v>1246021.24</v>
      </c>
      <c r="E18" s="6">
        <v>381177.72</v>
      </c>
      <c r="F18" s="6">
        <v>381177.72</v>
      </c>
      <c r="G18" s="6">
        <f t="shared" ref="G18" si="13">D18-E18</f>
        <v>864843.52</v>
      </c>
    </row>
    <row r="19" spans="1:7" x14ac:dyDescent="0.2">
      <c r="A19" s="27" t="s">
        <v>144</v>
      </c>
      <c r="B19" s="6">
        <v>2092586.74</v>
      </c>
      <c r="C19" s="6">
        <v>47464.9</v>
      </c>
      <c r="D19" s="6">
        <f t="shared" ref="D19" si="14">B19+C19</f>
        <v>2140051.64</v>
      </c>
      <c r="E19" s="6">
        <v>437578.52</v>
      </c>
      <c r="F19" s="6">
        <v>437578.52</v>
      </c>
      <c r="G19" s="6">
        <f t="shared" ref="G19" si="15">D19-E19</f>
        <v>1702473.12</v>
      </c>
    </row>
    <row r="20" spans="1:7" x14ac:dyDescent="0.2">
      <c r="A20" s="27" t="s">
        <v>145</v>
      </c>
      <c r="B20" s="6">
        <v>1419527.11</v>
      </c>
      <c r="C20" s="6">
        <v>135636.10999999999</v>
      </c>
      <c r="D20" s="6">
        <f t="shared" ref="D20" si="16">B20+C20</f>
        <v>1555163.2200000002</v>
      </c>
      <c r="E20" s="6">
        <v>265151.12</v>
      </c>
      <c r="F20" s="6">
        <v>265151.12</v>
      </c>
      <c r="G20" s="6">
        <f t="shared" ref="G20" si="17">D20-E20</f>
        <v>1290012.1000000001</v>
      </c>
    </row>
    <row r="21" spans="1:7" x14ac:dyDescent="0.2">
      <c r="A21" s="27" t="s">
        <v>146</v>
      </c>
      <c r="B21" s="6">
        <v>779964.71</v>
      </c>
      <c r="C21" s="6">
        <v>138038.26999999999</v>
      </c>
      <c r="D21" s="6">
        <f t="shared" ref="D21" si="18">B21+C21</f>
        <v>918002.98</v>
      </c>
      <c r="E21" s="6">
        <v>138025.85</v>
      </c>
      <c r="F21" s="6">
        <v>138025.85</v>
      </c>
      <c r="G21" s="6">
        <f t="shared" ref="G21" si="19">D21-E21</f>
        <v>779977.13</v>
      </c>
    </row>
    <row r="22" spans="1:7" x14ac:dyDescent="0.2">
      <c r="A22" s="27" t="s">
        <v>147</v>
      </c>
      <c r="B22" s="6">
        <v>370717.49</v>
      </c>
      <c r="C22" s="6">
        <v>25758.720000000001</v>
      </c>
      <c r="D22" s="6">
        <f t="shared" ref="D22" si="20">B22+C22</f>
        <v>396476.20999999996</v>
      </c>
      <c r="E22" s="6">
        <v>70251.48</v>
      </c>
      <c r="F22" s="6">
        <v>70251.48</v>
      </c>
      <c r="G22" s="6">
        <f t="shared" ref="G22" si="21">D22-E22</f>
        <v>326224.73</v>
      </c>
    </row>
    <row r="23" spans="1:7" x14ac:dyDescent="0.2">
      <c r="A23" s="27" t="s">
        <v>148</v>
      </c>
      <c r="B23" s="6">
        <v>2930566.01</v>
      </c>
      <c r="C23" s="6">
        <v>83003.11</v>
      </c>
      <c r="D23" s="6">
        <f t="shared" ref="D23" si="22">B23+C23</f>
        <v>3013569.1199999996</v>
      </c>
      <c r="E23" s="6">
        <v>626210.88</v>
      </c>
      <c r="F23" s="6">
        <v>626210.88</v>
      </c>
      <c r="G23" s="6">
        <f t="shared" ref="G23" si="23">D23-E23</f>
        <v>2387358.2399999998</v>
      </c>
    </row>
    <row r="24" spans="1:7" x14ac:dyDescent="0.2">
      <c r="A24" s="27" t="s">
        <v>149</v>
      </c>
      <c r="B24" s="6">
        <v>19583320.420000002</v>
      </c>
      <c r="C24" s="6">
        <v>566042.36</v>
      </c>
      <c r="D24" s="6">
        <f t="shared" ref="D24" si="24">B24+C24</f>
        <v>20149362.780000001</v>
      </c>
      <c r="E24" s="6">
        <v>7326735.8200000003</v>
      </c>
      <c r="F24" s="6">
        <v>7326735.8200000003</v>
      </c>
      <c r="G24" s="6">
        <f t="shared" ref="G24" si="25">D24-E24</f>
        <v>12822626.960000001</v>
      </c>
    </row>
    <row r="25" spans="1:7" x14ac:dyDescent="0.2">
      <c r="A25" s="27" t="s">
        <v>150</v>
      </c>
      <c r="B25" s="6">
        <v>580833.76</v>
      </c>
      <c r="C25" s="6">
        <v>127459.5</v>
      </c>
      <c r="D25" s="6">
        <f t="shared" ref="D25" si="26">B25+C25</f>
        <v>708293.26</v>
      </c>
      <c r="E25" s="6">
        <v>136596.57</v>
      </c>
      <c r="F25" s="6">
        <v>136596.57</v>
      </c>
      <c r="G25" s="6">
        <f t="shared" ref="G25" si="27">D25-E25</f>
        <v>571696.68999999994</v>
      </c>
    </row>
    <row r="26" spans="1:7" x14ac:dyDescent="0.2">
      <c r="A26" s="27" t="s">
        <v>151</v>
      </c>
      <c r="B26" s="6">
        <v>3147917.27</v>
      </c>
      <c r="C26" s="6">
        <v>702173.25</v>
      </c>
      <c r="D26" s="6">
        <f t="shared" ref="D26" si="28">B26+C26</f>
        <v>3850090.52</v>
      </c>
      <c r="E26" s="6">
        <v>720511.75</v>
      </c>
      <c r="F26" s="6">
        <v>720511.75</v>
      </c>
      <c r="G26" s="6">
        <f t="shared" ref="G26" si="29">D26-E26</f>
        <v>3129578.77</v>
      </c>
    </row>
    <row r="27" spans="1:7" x14ac:dyDescent="0.2">
      <c r="A27" s="27" t="s">
        <v>152</v>
      </c>
      <c r="B27" s="6">
        <v>1054867.99</v>
      </c>
      <c r="C27" s="6">
        <v>326705.65999999997</v>
      </c>
      <c r="D27" s="6">
        <f t="shared" ref="D27" si="30">B27+C27</f>
        <v>1381573.65</v>
      </c>
      <c r="E27" s="6">
        <v>268204.76</v>
      </c>
      <c r="F27" s="6">
        <v>268204.76</v>
      </c>
      <c r="G27" s="6">
        <f t="shared" ref="G27" si="31">D27-E27</f>
        <v>1113368.8899999999</v>
      </c>
    </row>
    <row r="28" spans="1:7" x14ac:dyDescent="0.2">
      <c r="A28" s="27" t="s">
        <v>153</v>
      </c>
      <c r="B28" s="6">
        <v>1137016.4099999999</v>
      </c>
      <c r="C28" s="6">
        <v>115090.75</v>
      </c>
      <c r="D28" s="6">
        <f t="shared" ref="D28" si="32">B28+C28</f>
        <v>1252107.1599999999</v>
      </c>
      <c r="E28" s="6">
        <v>251602.78</v>
      </c>
      <c r="F28" s="6">
        <v>251602.78</v>
      </c>
      <c r="G28" s="6">
        <f t="shared" ref="G28" si="33">D28-E28</f>
        <v>1000504.3799999999</v>
      </c>
    </row>
    <row r="29" spans="1:7" x14ac:dyDescent="0.2">
      <c r="A29" s="27" t="s">
        <v>154</v>
      </c>
      <c r="B29" s="6">
        <v>574013.67000000004</v>
      </c>
      <c r="C29" s="6">
        <v>50301.24</v>
      </c>
      <c r="D29" s="6">
        <f t="shared" ref="D29" si="34">B29+C29</f>
        <v>624314.91</v>
      </c>
      <c r="E29" s="6">
        <v>132622.71</v>
      </c>
      <c r="F29" s="6">
        <v>132622.71</v>
      </c>
      <c r="G29" s="6">
        <f t="shared" ref="G29" si="35">D29-E29</f>
        <v>491692.20000000007</v>
      </c>
    </row>
    <row r="30" spans="1:7" x14ac:dyDescent="0.2">
      <c r="A30" s="27" t="s">
        <v>155</v>
      </c>
      <c r="B30" s="6">
        <v>113904326.95</v>
      </c>
      <c r="C30" s="6">
        <v>58345351.299999997</v>
      </c>
      <c r="D30" s="6">
        <f t="shared" ref="D30" si="36">B30+C30</f>
        <v>172249678.25</v>
      </c>
      <c r="E30" s="6">
        <v>26324646.289999999</v>
      </c>
      <c r="F30" s="6">
        <v>24792268.370000001</v>
      </c>
      <c r="G30" s="6">
        <f t="shared" ref="G30" si="37">D30-E30</f>
        <v>145925031.96000001</v>
      </c>
    </row>
    <row r="31" spans="1:7" x14ac:dyDescent="0.2">
      <c r="A31" s="27" t="s">
        <v>156</v>
      </c>
      <c r="B31" s="6">
        <v>1114748.33</v>
      </c>
      <c r="C31" s="6">
        <v>271430.17</v>
      </c>
      <c r="D31" s="6">
        <f t="shared" ref="D31" si="38">B31+C31</f>
        <v>1386178.5</v>
      </c>
      <c r="E31" s="6">
        <v>266390.09000000003</v>
      </c>
      <c r="F31" s="6">
        <v>266390.09000000003</v>
      </c>
      <c r="G31" s="6">
        <f t="shared" ref="G31" si="39">D31-E31</f>
        <v>1119788.4099999999</v>
      </c>
    </row>
    <row r="32" spans="1:7" x14ac:dyDescent="0.2">
      <c r="A32" s="27" t="s">
        <v>157</v>
      </c>
      <c r="B32" s="6">
        <v>747932.06</v>
      </c>
      <c r="C32" s="6">
        <v>65770.19</v>
      </c>
      <c r="D32" s="6">
        <f t="shared" ref="D32" si="40">B32+C32</f>
        <v>813702.25</v>
      </c>
      <c r="E32" s="6">
        <v>179373.84</v>
      </c>
      <c r="F32" s="6">
        <v>179373.84</v>
      </c>
      <c r="G32" s="6">
        <f t="shared" ref="G32" si="41">D32-E32</f>
        <v>634328.41</v>
      </c>
    </row>
    <row r="33" spans="1:7" x14ac:dyDescent="0.2">
      <c r="A33" s="27" t="s">
        <v>158</v>
      </c>
      <c r="B33" s="6">
        <v>30352120.670000002</v>
      </c>
      <c r="C33" s="6">
        <v>2128201.2400000002</v>
      </c>
      <c r="D33" s="6">
        <f t="shared" ref="D33" si="42">B33+C33</f>
        <v>32480321.910000004</v>
      </c>
      <c r="E33" s="6">
        <v>6602737.5499999998</v>
      </c>
      <c r="F33" s="6">
        <v>6602737.5499999998</v>
      </c>
      <c r="G33" s="6">
        <f t="shared" ref="G33" si="43">D33-E33</f>
        <v>25877584.360000003</v>
      </c>
    </row>
    <row r="34" spans="1:7" x14ac:dyDescent="0.2">
      <c r="A34" s="27" t="s">
        <v>159</v>
      </c>
      <c r="B34" s="6">
        <v>2607873.35</v>
      </c>
      <c r="C34" s="6">
        <v>675262.4</v>
      </c>
      <c r="D34" s="6">
        <f t="shared" ref="D34" si="44">B34+C34</f>
        <v>3283135.75</v>
      </c>
      <c r="E34" s="6">
        <v>595272.12</v>
      </c>
      <c r="F34" s="6">
        <v>595272.12</v>
      </c>
      <c r="G34" s="6">
        <f t="shared" ref="G34" si="45">D34-E34</f>
        <v>2687863.63</v>
      </c>
    </row>
    <row r="35" spans="1:7" x14ac:dyDescent="0.2">
      <c r="A35" s="27" t="s">
        <v>160</v>
      </c>
      <c r="B35" s="6">
        <v>8501913.5999999996</v>
      </c>
      <c r="C35" s="6">
        <v>-20993.19</v>
      </c>
      <c r="D35" s="6">
        <f t="shared" ref="D35" si="46">B35+C35</f>
        <v>8480920.4100000001</v>
      </c>
      <c r="E35" s="6">
        <v>1677788.66</v>
      </c>
      <c r="F35" s="6">
        <v>1677788.66</v>
      </c>
      <c r="G35" s="6">
        <f t="shared" ref="G35" si="47">D35-E35</f>
        <v>6803131.75</v>
      </c>
    </row>
    <row r="36" spans="1:7" x14ac:dyDescent="0.2">
      <c r="A36" s="27" t="s">
        <v>161</v>
      </c>
      <c r="B36" s="6">
        <v>4819644.92</v>
      </c>
      <c r="C36" s="6">
        <v>406370.03</v>
      </c>
      <c r="D36" s="6">
        <f t="shared" ref="D36" si="48">B36+C36</f>
        <v>5226014.95</v>
      </c>
      <c r="E36" s="6">
        <v>983912.64</v>
      </c>
      <c r="F36" s="6">
        <v>983912.64</v>
      </c>
      <c r="G36" s="6">
        <f t="shared" ref="G36" si="49">D36-E36</f>
        <v>4242102.3100000005</v>
      </c>
    </row>
    <row r="37" spans="1:7" x14ac:dyDescent="0.2">
      <c r="A37" s="27" t="s">
        <v>162</v>
      </c>
      <c r="B37" s="6">
        <v>11474795.9</v>
      </c>
      <c r="C37" s="6">
        <v>548398.18999999994</v>
      </c>
      <c r="D37" s="6">
        <f t="shared" ref="D37" si="50">B37+C37</f>
        <v>12023194.09</v>
      </c>
      <c r="E37" s="6">
        <v>2056952.67</v>
      </c>
      <c r="F37" s="6">
        <v>2056952.67</v>
      </c>
      <c r="G37" s="6">
        <f t="shared" ref="G37" si="51">D37-E37</f>
        <v>9966241.4199999999</v>
      </c>
    </row>
    <row r="38" spans="1:7" x14ac:dyDescent="0.2">
      <c r="A38" s="27" t="s">
        <v>163</v>
      </c>
      <c r="B38" s="6">
        <v>3561242.85</v>
      </c>
      <c r="C38" s="6">
        <v>444357.96</v>
      </c>
      <c r="D38" s="6">
        <f t="shared" ref="D38" si="52">B38+C38</f>
        <v>4005600.81</v>
      </c>
      <c r="E38" s="6">
        <v>823265.98</v>
      </c>
      <c r="F38" s="6">
        <v>799265.98</v>
      </c>
      <c r="G38" s="6">
        <f t="shared" ref="G38" si="53">D38-E38</f>
        <v>3182334.83</v>
      </c>
    </row>
    <row r="39" spans="1:7" x14ac:dyDescent="0.2">
      <c r="A39" s="27" t="s">
        <v>164</v>
      </c>
      <c r="B39" s="6">
        <v>908820.63</v>
      </c>
      <c r="C39" s="6">
        <v>106290.03</v>
      </c>
      <c r="D39" s="6">
        <f t="shared" ref="D39" si="54">B39+C39</f>
        <v>1015110.66</v>
      </c>
      <c r="E39" s="6">
        <v>198004.18</v>
      </c>
      <c r="F39" s="6">
        <v>198004.18</v>
      </c>
      <c r="G39" s="6">
        <f t="shared" ref="G39" si="55">D39-E39</f>
        <v>817106.48</v>
      </c>
    </row>
    <row r="40" spans="1:7" x14ac:dyDescent="0.2">
      <c r="A40" s="27" t="s">
        <v>165</v>
      </c>
      <c r="B40" s="6">
        <v>28493947.690000001</v>
      </c>
      <c r="C40" s="6">
        <v>941186.98</v>
      </c>
      <c r="D40" s="6">
        <f t="shared" ref="D40" si="56">B40+C40</f>
        <v>29435134.670000002</v>
      </c>
      <c r="E40" s="6">
        <v>6136300.7599999998</v>
      </c>
      <c r="F40" s="6">
        <v>4424280.57</v>
      </c>
      <c r="G40" s="6">
        <f t="shared" ref="G40" si="57">D40-E40</f>
        <v>23298833.910000004</v>
      </c>
    </row>
    <row r="41" spans="1:7" x14ac:dyDescent="0.2">
      <c r="A41" s="27" t="s">
        <v>166</v>
      </c>
      <c r="B41" s="6">
        <v>621362.81000000006</v>
      </c>
      <c r="C41" s="6">
        <v>87036.18</v>
      </c>
      <c r="D41" s="6">
        <f t="shared" ref="D41" si="58">B41+C41</f>
        <v>708398.99</v>
      </c>
      <c r="E41" s="6">
        <v>155138.14000000001</v>
      </c>
      <c r="F41" s="6">
        <v>155138.14000000001</v>
      </c>
      <c r="G41" s="6">
        <f t="shared" ref="G41" si="59">D41-E41</f>
        <v>553260.85</v>
      </c>
    </row>
    <row r="42" spans="1:7" x14ac:dyDescent="0.2">
      <c r="A42" s="27" t="s">
        <v>167</v>
      </c>
      <c r="B42" s="6">
        <v>2824481.1</v>
      </c>
      <c r="C42" s="6">
        <v>266824.33</v>
      </c>
      <c r="D42" s="6">
        <f t="shared" ref="D42" si="60">B42+C42</f>
        <v>3091305.43</v>
      </c>
      <c r="E42" s="6">
        <v>571214.43999999994</v>
      </c>
      <c r="F42" s="6">
        <v>571089.34</v>
      </c>
      <c r="G42" s="6">
        <f t="shared" ref="G42" si="61">D42-E42</f>
        <v>2520090.9900000002</v>
      </c>
    </row>
    <row r="43" spans="1:7" x14ac:dyDescent="0.2">
      <c r="A43" s="27" t="s">
        <v>168</v>
      </c>
      <c r="B43" s="6">
        <v>479604.6</v>
      </c>
      <c r="C43" s="6">
        <v>106273.47</v>
      </c>
      <c r="D43" s="6">
        <f t="shared" ref="D43" si="62">B43+C43</f>
        <v>585878.06999999995</v>
      </c>
      <c r="E43" s="6">
        <v>70518.16</v>
      </c>
      <c r="F43" s="6">
        <v>70518.16</v>
      </c>
      <c r="G43" s="6">
        <f t="shared" ref="G43" si="63">D43-E43</f>
        <v>515359.90999999992</v>
      </c>
    </row>
    <row r="44" spans="1:7" x14ac:dyDescent="0.2">
      <c r="A44" s="27" t="s">
        <v>169</v>
      </c>
      <c r="B44" s="6">
        <v>20039093.079999998</v>
      </c>
      <c r="C44" s="6">
        <v>531983.99</v>
      </c>
      <c r="D44" s="6">
        <f t="shared" ref="D44" si="64">B44+C44</f>
        <v>20571077.069999997</v>
      </c>
      <c r="E44" s="6">
        <v>4247678.32</v>
      </c>
      <c r="F44" s="6">
        <v>4247678.32</v>
      </c>
      <c r="G44" s="6">
        <f t="shared" ref="G44" si="65">D44-E44</f>
        <v>16323398.749999996</v>
      </c>
    </row>
    <row r="45" spans="1:7" x14ac:dyDescent="0.2">
      <c r="A45" s="27" t="s">
        <v>170</v>
      </c>
      <c r="B45" s="6">
        <v>1962638.14</v>
      </c>
      <c r="C45" s="6">
        <v>147358.39000000001</v>
      </c>
      <c r="D45" s="6">
        <f t="shared" ref="D45" si="66">B45+C45</f>
        <v>2109996.5299999998</v>
      </c>
      <c r="E45" s="6">
        <v>352600.42</v>
      </c>
      <c r="F45" s="6">
        <v>352600.42</v>
      </c>
      <c r="G45" s="6">
        <f t="shared" ref="G45" si="67">D45-E45</f>
        <v>1757396.1099999999</v>
      </c>
    </row>
    <row r="46" spans="1:7" x14ac:dyDescent="0.2">
      <c r="A46" s="27" t="s">
        <v>171</v>
      </c>
      <c r="B46" s="6">
        <v>667908.1</v>
      </c>
      <c r="C46" s="6">
        <v>422621.22</v>
      </c>
      <c r="D46" s="6">
        <f t="shared" ref="D46" si="68">B46+C46</f>
        <v>1090529.3199999998</v>
      </c>
      <c r="E46" s="6">
        <v>113761.64</v>
      </c>
      <c r="F46" s="6">
        <v>113761.64</v>
      </c>
      <c r="G46" s="6">
        <f t="shared" ref="G46" si="69">D46-E46</f>
        <v>976767.67999999982</v>
      </c>
    </row>
    <row r="47" spans="1:7" x14ac:dyDescent="0.2">
      <c r="A47" s="27" t="s">
        <v>172</v>
      </c>
      <c r="B47" s="6">
        <v>2317146.2400000002</v>
      </c>
      <c r="C47" s="6">
        <v>133570.20000000001</v>
      </c>
      <c r="D47" s="6">
        <f t="shared" ref="D47" si="70">B47+C47</f>
        <v>2450716.4400000004</v>
      </c>
      <c r="E47" s="6">
        <v>323406.73</v>
      </c>
      <c r="F47" s="6">
        <v>323406.73</v>
      </c>
      <c r="G47" s="6">
        <f t="shared" ref="G47" si="71">D47-E47</f>
        <v>2127309.7100000004</v>
      </c>
    </row>
    <row r="48" spans="1:7" x14ac:dyDescent="0.2">
      <c r="A48" s="27" t="s">
        <v>173</v>
      </c>
      <c r="B48" s="6">
        <v>344037.6</v>
      </c>
      <c r="C48" s="6">
        <v>65321.74</v>
      </c>
      <c r="D48" s="6">
        <f t="shared" ref="D48" si="72">B48+C48</f>
        <v>409359.33999999997</v>
      </c>
      <c r="E48" s="6">
        <v>80501.94</v>
      </c>
      <c r="F48" s="6">
        <v>80501.94</v>
      </c>
      <c r="G48" s="6">
        <f t="shared" ref="G48" si="73">D48-E48</f>
        <v>328857.39999999997</v>
      </c>
    </row>
    <row r="49" spans="1:7" x14ac:dyDescent="0.2">
      <c r="A49" s="27" t="s">
        <v>174</v>
      </c>
      <c r="B49" s="6">
        <v>451914.01</v>
      </c>
      <c r="C49" s="6">
        <v>38230.82</v>
      </c>
      <c r="D49" s="6">
        <f t="shared" ref="D49" si="74">B49+C49</f>
        <v>490144.83</v>
      </c>
      <c r="E49" s="6">
        <v>104266.26</v>
      </c>
      <c r="F49" s="6">
        <v>104266.26</v>
      </c>
      <c r="G49" s="6">
        <f t="shared" ref="G49" si="75">D49-E49</f>
        <v>385878.57</v>
      </c>
    </row>
    <row r="50" spans="1:7" x14ac:dyDescent="0.2">
      <c r="A50" s="27" t="s">
        <v>175</v>
      </c>
      <c r="B50" s="6">
        <v>438214.05</v>
      </c>
      <c r="C50" s="6">
        <v>61680.639999999999</v>
      </c>
      <c r="D50" s="6">
        <f t="shared" ref="D50" si="76">B50+C50</f>
        <v>499894.69</v>
      </c>
      <c r="E50" s="6">
        <v>84922.03</v>
      </c>
      <c r="F50" s="6">
        <v>84922.03</v>
      </c>
      <c r="G50" s="6">
        <f t="shared" ref="G50" si="77">D50-E50</f>
        <v>414972.66000000003</v>
      </c>
    </row>
    <row r="51" spans="1:7" x14ac:dyDescent="0.2">
      <c r="A51" s="27" t="s">
        <v>176</v>
      </c>
      <c r="B51" s="6">
        <v>2169270.2999999998</v>
      </c>
      <c r="C51" s="6">
        <v>-280516.84000000003</v>
      </c>
      <c r="D51" s="6">
        <f t="shared" ref="D51" si="78">B51+C51</f>
        <v>1888753.4599999997</v>
      </c>
      <c r="E51" s="6">
        <v>600354</v>
      </c>
      <c r="F51" s="6">
        <v>600354</v>
      </c>
      <c r="G51" s="6">
        <f t="shared" ref="G51" si="79">D51-E51</f>
        <v>1288399.4599999997</v>
      </c>
    </row>
    <row r="52" spans="1:7" x14ac:dyDescent="0.2">
      <c r="A52" s="27" t="s">
        <v>177</v>
      </c>
      <c r="B52" s="6">
        <v>1905786</v>
      </c>
      <c r="C52" s="6">
        <v>288730.45</v>
      </c>
      <c r="D52" s="6">
        <f t="shared" ref="D52" si="80">B52+C52</f>
        <v>2194516.4500000002</v>
      </c>
      <c r="E52" s="6">
        <v>362903.14</v>
      </c>
      <c r="F52" s="6">
        <v>362903.14</v>
      </c>
      <c r="G52" s="6">
        <f t="shared" ref="G52" si="81">D52-E52</f>
        <v>1831613.31</v>
      </c>
    </row>
    <row r="53" spans="1:7" x14ac:dyDescent="0.2">
      <c r="A53" s="27" t="s">
        <v>178</v>
      </c>
      <c r="B53" s="6">
        <v>2439440.9500000002</v>
      </c>
      <c r="C53" s="6">
        <v>195005.51</v>
      </c>
      <c r="D53" s="6">
        <f t="shared" ref="D53" si="82">B53+C53</f>
        <v>2634446.46</v>
      </c>
      <c r="E53" s="6">
        <v>468806.7</v>
      </c>
      <c r="F53" s="6">
        <v>468618.78</v>
      </c>
      <c r="G53" s="6">
        <f t="shared" ref="G53" si="83">D53-E53</f>
        <v>2165639.7599999998</v>
      </c>
    </row>
    <row r="54" spans="1:7" x14ac:dyDescent="0.2">
      <c r="A54" s="27" t="s">
        <v>179</v>
      </c>
      <c r="B54" s="6">
        <v>2002798.61</v>
      </c>
      <c r="C54" s="6">
        <v>287294.98</v>
      </c>
      <c r="D54" s="6">
        <f t="shared" ref="D54" si="84">B54+C54</f>
        <v>2290093.59</v>
      </c>
      <c r="E54" s="6">
        <v>469980.75</v>
      </c>
      <c r="F54" s="6">
        <v>469980.75</v>
      </c>
      <c r="G54" s="6">
        <f t="shared" ref="G54" si="85">D54-E54</f>
        <v>1820112.8399999999</v>
      </c>
    </row>
    <row r="55" spans="1:7" x14ac:dyDescent="0.2">
      <c r="A55" s="27" t="s">
        <v>180</v>
      </c>
      <c r="B55" s="6">
        <v>319868.34000000003</v>
      </c>
      <c r="C55" s="6">
        <v>416699.03</v>
      </c>
      <c r="D55" s="6">
        <f t="shared" ref="D55" si="86">B55+C55</f>
        <v>736567.37000000011</v>
      </c>
      <c r="E55" s="6">
        <v>104204.74</v>
      </c>
      <c r="F55" s="6">
        <v>104204.74</v>
      </c>
      <c r="G55" s="6">
        <f t="shared" ref="G55" si="87">D55-E55</f>
        <v>632362.63000000012</v>
      </c>
    </row>
    <row r="56" spans="1:7" x14ac:dyDescent="0.2">
      <c r="A56" s="27" t="s">
        <v>181</v>
      </c>
      <c r="B56" s="6">
        <v>11467820</v>
      </c>
      <c r="C56" s="6">
        <v>0</v>
      </c>
      <c r="D56" s="6">
        <f t="shared" ref="D56" si="88">B56+C56</f>
        <v>11467820</v>
      </c>
      <c r="E56" s="6">
        <v>2592000</v>
      </c>
      <c r="F56" s="6">
        <v>2592000</v>
      </c>
      <c r="G56" s="6">
        <f t="shared" ref="G56" si="89">D56-E56</f>
        <v>8875820</v>
      </c>
    </row>
    <row r="57" spans="1:7" x14ac:dyDescent="0.2">
      <c r="A57" s="27"/>
      <c r="B57" s="6"/>
      <c r="C57" s="6"/>
      <c r="D57" s="6"/>
      <c r="E57" s="6"/>
      <c r="F57" s="6"/>
      <c r="G57" s="6"/>
    </row>
    <row r="58" spans="1:7" x14ac:dyDescent="0.2">
      <c r="A58" s="13" t="s">
        <v>50</v>
      </c>
      <c r="B58" s="21">
        <f t="shared" ref="B58:G58" si="90">SUM(B6:B57)</f>
        <v>347773102.45000005</v>
      </c>
      <c r="C58" s="21">
        <f t="shared" si="90"/>
        <v>74133781.570000008</v>
      </c>
      <c r="D58" s="21">
        <f t="shared" si="90"/>
        <v>421906884.01999992</v>
      </c>
      <c r="E58" s="21">
        <f t="shared" si="90"/>
        <v>84471810.800000027</v>
      </c>
      <c r="F58" s="21">
        <f t="shared" si="90"/>
        <v>80965926.820000023</v>
      </c>
      <c r="G58" s="21">
        <f t="shared" si="90"/>
        <v>337435073.22000003</v>
      </c>
    </row>
    <row r="61" spans="1:7" ht="45" customHeight="1" x14ac:dyDescent="0.2">
      <c r="A61" s="34" t="s">
        <v>183</v>
      </c>
      <c r="B61" s="32"/>
      <c r="C61" s="32"/>
      <c r="D61" s="32"/>
      <c r="E61" s="32"/>
      <c r="F61" s="32"/>
      <c r="G61" s="33"/>
    </row>
    <row r="62" spans="1:7" x14ac:dyDescent="0.2">
      <c r="A62" s="37" t="s">
        <v>51</v>
      </c>
      <c r="B62" s="34" t="s">
        <v>57</v>
      </c>
      <c r="C62" s="32"/>
      <c r="D62" s="32"/>
      <c r="E62" s="32"/>
      <c r="F62" s="33"/>
      <c r="G62" s="35" t="s">
        <v>56</v>
      </c>
    </row>
    <row r="63" spans="1:7" ht="20.399999999999999" x14ac:dyDescent="0.2">
      <c r="A63" s="38"/>
      <c r="B63" s="3" t="s">
        <v>52</v>
      </c>
      <c r="C63" s="3" t="s">
        <v>117</v>
      </c>
      <c r="D63" s="3" t="s">
        <v>53</v>
      </c>
      <c r="E63" s="3" t="s">
        <v>54</v>
      </c>
      <c r="F63" s="3" t="s">
        <v>55</v>
      </c>
      <c r="G63" s="36"/>
    </row>
    <row r="64" spans="1:7" x14ac:dyDescent="0.2">
      <c r="A64" s="39"/>
      <c r="B64" s="4">
        <v>1</v>
      </c>
      <c r="C64" s="4">
        <v>2</v>
      </c>
      <c r="D64" s="4" t="s">
        <v>118</v>
      </c>
      <c r="E64" s="4">
        <v>4</v>
      </c>
      <c r="F64" s="4">
        <v>5</v>
      </c>
      <c r="G64" s="4" t="s">
        <v>119</v>
      </c>
    </row>
    <row r="65" spans="1:7" x14ac:dyDescent="0.2">
      <c r="A65" s="28" t="s">
        <v>8</v>
      </c>
      <c r="B65" s="6">
        <v>0</v>
      </c>
      <c r="C65" s="6">
        <v>0</v>
      </c>
      <c r="D65" s="6">
        <f>B65+C65</f>
        <v>0</v>
      </c>
      <c r="E65" s="6">
        <v>0</v>
      </c>
      <c r="F65" s="6">
        <v>0</v>
      </c>
      <c r="G65" s="6">
        <f>D65-E65</f>
        <v>0</v>
      </c>
    </row>
    <row r="66" spans="1:7" x14ac:dyDescent="0.2">
      <c r="A66" s="28" t="s">
        <v>9</v>
      </c>
      <c r="B66" s="6">
        <v>0</v>
      </c>
      <c r="C66" s="6">
        <v>0</v>
      </c>
      <c r="D66" s="6">
        <f t="shared" ref="D66:D68" si="91">B66+C66</f>
        <v>0</v>
      </c>
      <c r="E66" s="6">
        <v>0</v>
      </c>
      <c r="F66" s="6">
        <v>0</v>
      </c>
      <c r="G66" s="6">
        <f t="shared" ref="G66:G68" si="92">D66-E66</f>
        <v>0</v>
      </c>
    </row>
    <row r="67" spans="1:7" x14ac:dyDescent="0.2">
      <c r="A67" s="28" t="s">
        <v>10</v>
      </c>
      <c r="B67" s="6">
        <v>0</v>
      </c>
      <c r="C67" s="6">
        <v>0</v>
      </c>
      <c r="D67" s="6">
        <f t="shared" si="91"/>
        <v>0</v>
      </c>
      <c r="E67" s="6">
        <v>0</v>
      </c>
      <c r="F67" s="6">
        <v>0</v>
      </c>
      <c r="G67" s="6">
        <f t="shared" si="92"/>
        <v>0</v>
      </c>
    </row>
    <row r="68" spans="1:7" x14ac:dyDescent="0.2">
      <c r="A68" s="28" t="s">
        <v>121</v>
      </c>
      <c r="B68" s="6">
        <v>0</v>
      </c>
      <c r="C68" s="6">
        <v>0</v>
      </c>
      <c r="D68" s="6">
        <f t="shared" si="91"/>
        <v>0</v>
      </c>
      <c r="E68" s="6">
        <v>0</v>
      </c>
      <c r="F68" s="6">
        <v>0</v>
      </c>
      <c r="G68" s="6">
        <f t="shared" si="92"/>
        <v>0</v>
      </c>
    </row>
    <row r="69" spans="1:7" x14ac:dyDescent="0.2">
      <c r="A69" s="13" t="s">
        <v>50</v>
      </c>
      <c r="B69" s="21">
        <f t="shared" ref="B69:G69" si="93">SUM(B65:B68)</f>
        <v>0</v>
      </c>
      <c r="C69" s="21">
        <f t="shared" si="93"/>
        <v>0</v>
      </c>
      <c r="D69" s="21">
        <f t="shared" si="93"/>
        <v>0</v>
      </c>
      <c r="E69" s="21">
        <f t="shared" si="93"/>
        <v>0</v>
      </c>
      <c r="F69" s="21">
        <f t="shared" si="93"/>
        <v>0</v>
      </c>
      <c r="G69" s="21">
        <f t="shared" si="93"/>
        <v>0</v>
      </c>
    </row>
    <row r="72" spans="1:7" ht="45" customHeight="1" x14ac:dyDescent="0.2">
      <c r="A72" s="34" t="s">
        <v>184</v>
      </c>
      <c r="B72" s="32"/>
      <c r="C72" s="32"/>
      <c r="D72" s="32"/>
      <c r="E72" s="32"/>
      <c r="F72" s="32"/>
      <c r="G72" s="33"/>
    </row>
    <row r="73" spans="1:7" x14ac:dyDescent="0.2">
      <c r="A73" s="37" t="s">
        <v>51</v>
      </c>
      <c r="B73" s="34" t="s">
        <v>57</v>
      </c>
      <c r="C73" s="32"/>
      <c r="D73" s="32"/>
      <c r="E73" s="32"/>
      <c r="F73" s="33"/>
      <c r="G73" s="35" t="s">
        <v>56</v>
      </c>
    </row>
    <row r="74" spans="1:7" ht="20.399999999999999" x14ac:dyDescent="0.2">
      <c r="A74" s="38"/>
      <c r="B74" s="3" t="s">
        <v>52</v>
      </c>
      <c r="C74" s="3" t="s">
        <v>117</v>
      </c>
      <c r="D74" s="3" t="s">
        <v>53</v>
      </c>
      <c r="E74" s="3" t="s">
        <v>54</v>
      </c>
      <c r="F74" s="3" t="s">
        <v>55</v>
      </c>
      <c r="G74" s="36"/>
    </row>
    <row r="75" spans="1:7" x14ac:dyDescent="0.2">
      <c r="A75" s="39"/>
      <c r="B75" s="4">
        <v>1</v>
      </c>
      <c r="C75" s="4">
        <v>2</v>
      </c>
      <c r="D75" s="4" t="s">
        <v>118</v>
      </c>
      <c r="E75" s="4">
        <v>4</v>
      </c>
      <c r="F75" s="4">
        <v>5</v>
      </c>
      <c r="G75" s="4" t="s">
        <v>119</v>
      </c>
    </row>
    <row r="76" spans="1:7" x14ac:dyDescent="0.2">
      <c r="A76" s="29" t="s">
        <v>12</v>
      </c>
      <c r="B76" s="6">
        <v>11467820</v>
      </c>
      <c r="C76" s="6">
        <v>0</v>
      </c>
      <c r="D76" s="6">
        <f t="shared" ref="D76:D82" si="94">B76+C76</f>
        <v>11467820</v>
      </c>
      <c r="E76" s="6">
        <v>2592000</v>
      </c>
      <c r="F76" s="6">
        <v>2592000</v>
      </c>
      <c r="G76" s="6">
        <f t="shared" ref="G76:G82" si="95">D76-E76</f>
        <v>8875820</v>
      </c>
    </row>
    <row r="77" spans="1:7" x14ac:dyDescent="0.2">
      <c r="A77" s="29" t="s">
        <v>11</v>
      </c>
      <c r="B77" s="6">
        <v>0</v>
      </c>
      <c r="C77" s="6">
        <v>0</v>
      </c>
      <c r="D77" s="6">
        <f t="shared" si="94"/>
        <v>0</v>
      </c>
      <c r="E77" s="6">
        <v>0</v>
      </c>
      <c r="F77" s="6">
        <v>0</v>
      </c>
      <c r="G77" s="6">
        <f t="shared" si="95"/>
        <v>0</v>
      </c>
    </row>
    <row r="78" spans="1:7" ht="20.399999999999999" x14ac:dyDescent="0.2">
      <c r="A78" s="29" t="s">
        <v>13</v>
      </c>
      <c r="B78" s="6">
        <v>0</v>
      </c>
      <c r="C78" s="6">
        <v>0</v>
      </c>
      <c r="D78" s="6">
        <f t="shared" si="94"/>
        <v>0</v>
      </c>
      <c r="E78" s="6">
        <v>0</v>
      </c>
      <c r="F78" s="6">
        <v>0</v>
      </c>
      <c r="G78" s="6">
        <f t="shared" si="95"/>
        <v>0</v>
      </c>
    </row>
    <row r="79" spans="1:7" x14ac:dyDescent="0.2">
      <c r="A79" s="29" t="s">
        <v>25</v>
      </c>
      <c r="B79" s="6">
        <v>0</v>
      </c>
      <c r="C79" s="6">
        <v>0</v>
      </c>
      <c r="D79" s="6">
        <f t="shared" si="94"/>
        <v>0</v>
      </c>
      <c r="E79" s="6">
        <v>0</v>
      </c>
      <c r="F79" s="6">
        <v>0</v>
      </c>
      <c r="G79" s="6">
        <f t="shared" si="95"/>
        <v>0</v>
      </c>
    </row>
    <row r="80" spans="1:7" ht="11.25" customHeight="1" x14ac:dyDescent="0.2">
      <c r="A80" s="29" t="s">
        <v>26</v>
      </c>
      <c r="B80" s="6">
        <v>0</v>
      </c>
      <c r="C80" s="6">
        <v>0</v>
      </c>
      <c r="D80" s="6">
        <f t="shared" si="94"/>
        <v>0</v>
      </c>
      <c r="E80" s="6">
        <v>0</v>
      </c>
      <c r="F80" s="6">
        <v>0</v>
      </c>
      <c r="G80" s="6">
        <f t="shared" si="95"/>
        <v>0</v>
      </c>
    </row>
    <row r="81" spans="1:7" x14ac:dyDescent="0.2">
      <c r="A81" s="29" t="s">
        <v>128</v>
      </c>
      <c r="B81" s="6">
        <v>0</v>
      </c>
      <c r="C81" s="6">
        <v>0</v>
      </c>
      <c r="D81" s="6">
        <f t="shared" si="94"/>
        <v>0</v>
      </c>
      <c r="E81" s="6">
        <v>0</v>
      </c>
      <c r="F81" s="6">
        <v>0</v>
      </c>
      <c r="G81" s="6">
        <f t="shared" si="95"/>
        <v>0</v>
      </c>
    </row>
    <row r="82" spans="1:7" x14ac:dyDescent="0.2">
      <c r="A82" s="29" t="s">
        <v>14</v>
      </c>
      <c r="B82" s="6">
        <v>0</v>
      </c>
      <c r="C82" s="6">
        <v>0</v>
      </c>
      <c r="D82" s="6">
        <f t="shared" si="94"/>
        <v>0</v>
      </c>
      <c r="E82" s="6">
        <v>0</v>
      </c>
      <c r="F82" s="6">
        <v>0</v>
      </c>
      <c r="G82" s="6">
        <f t="shared" si="95"/>
        <v>0</v>
      </c>
    </row>
    <row r="83" spans="1:7" x14ac:dyDescent="0.2">
      <c r="A83" s="13" t="s">
        <v>50</v>
      </c>
      <c r="B83" s="21">
        <f t="shared" ref="B83:G83" si="96">SUM(B76:B82)</f>
        <v>11467820</v>
      </c>
      <c r="C83" s="21">
        <f t="shared" si="96"/>
        <v>0</v>
      </c>
      <c r="D83" s="21">
        <f t="shared" si="96"/>
        <v>11467820</v>
      </c>
      <c r="E83" s="21">
        <f t="shared" si="96"/>
        <v>2592000</v>
      </c>
      <c r="F83" s="21">
        <f t="shared" si="96"/>
        <v>2592000</v>
      </c>
      <c r="G83" s="21">
        <f t="shared" si="96"/>
        <v>8875820</v>
      </c>
    </row>
    <row r="85" spans="1:7" x14ac:dyDescent="0.2">
      <c r="A85" s="1" t="s">
        <v>120</v>
      </c>
    </row>
  </sheetData>
  <sheetProtection formatCells="0" formatColumns="0" formatRows="0" insertRows="0" deleteRows="0" autoFilter="0"/>
  <mergeCells count="12">
    <mergeCell ref="B73:F73"/>
    <mergeCell ref="G73:G74"/>
    <mergeCell ref="B62:F62"/>
    <mergeCell ref="G62:G63"/>
    <mergeCell ref="A72:G72"/>
    <mergeCell ref="A62:A64"/>
    <mergeCell ref="A73:A75"/>
    <mergeCell ref="B2:F2"/>
    <mergeCell ref="G2:G3"/>
    <mergeCell ref="A1:G1"/>
    <mergeCell ref="A61:G6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opLeftCell="A13" workbookViewId="0">
      <selection activeCell="E44" sqref="E44"/>
    </sheetView>
  </sheetViews>
  <sheetFormatPr baseColWidth="10" defaultColWidth="12" defaultRowHeight="10.199999999999999" x14ac:dyDescent="0.2"/>
  <cols>
    <col min="1" max="1" width="79" style="2" customWidth="1"/>
    <col min="2" max="7" width="18.28515625" style="2" customWidth="1"/>
    <col min="8" max="16384" width="12" style="2"/>
  </cols>
  <sheetData>
    <row r="1" spans="1:7" ht="73.2" customHeight="1" x14ac:dyDescent="0.2">
      <c r="A1" s="34" t="s">
        <v>185</v>
      </c>
      <c r="B1" s="32"/>
      <c r="C1" s="32"/>
      <c r="D1" s="32"/>
      <c r="E1" s="32"/>
      <c r="F1" s="32"/>
      <c r="G1" s="33"/>
    </row>
    <row r="2" spans="1:7" x14ac:dyDescent="0.2">
      <c r="A2" s="37" t="s">
        <v>51</v>
      </c>
      <c r="B2" s="34" t="s">
        <v>57</v>
      </c>
      <c r="C2" s="32"/>
      <c r="D2" s="32"/>
      <c r="E2" s="32"/>
      <c r="F2" s="33"/>
      <c r="G2" s="35" t="s">
        <v>56</v>
      </c>
    </row>
    <row r="3" spans="1:7" ht="24.9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7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10" t="s">
        <v>15</v>
      </c>
      <c r="B5" s="16">
        <f t="shared" ref="B5:G5" si="0">SUM(B6:B13)</f>
        <v>120789712.34999999</v>
      </c>
      <c r="C5" s="16">
        <f t="shared" si="0"/>
        <v>7658373.9400000004</v>
      </c>
      <c r="D5" s="16">
        <f t="shared" si="0"/>
        <v>128448086.28999999</v>
      </c>
      <c r="E5" s="16">
        <f t="shared" si="0"/>
        <v>31476322.890000004</v>
      </c>
      <c r="F5" s="16">
        <f t="shared" si="0"/>
        <v>31471256.279999997</v>
      </c>
      <c r="G5" s="16">
        <f t="shared" si="0"/>
        <v>96971763.400000021</v>
      </c>
    </row>
    <row r="6" spans="1:7" x14ac:dyDescent="0.2">
      <c r="A6" s="30" t="s">
        <v>40</v>
      </c>
      <c r="B6" s="6">
        <v>10240553.140000001</v>
      </c>
      <c r="C6" s="6">
        <v>590716.73</v>
      </c>
      <c r="D6" s="6">
        <f>B6+C6</f>
        <v>10831269.870000001</v>
      </c>
      <c r="E6" s="6">
        <v>2277272.71</v>
      </c>
      <c r="F6" s="6">
        <v>2277272.71</v>
      </c>
      <c r="G6" s="6">
        <f>D6-E6</f>
        <v>8553997.1600000001</v>
      </c>
    </row>
    <row r="7" spans="1:7" x14ac:dyDescent="0.2">
      <c r="A7" s="30" t="s">
        <v>16</v>
      </c>
      <c r="B7" s="6">
        <v>738277.23</v>
      </c>
      <c r="C7" s="6">
        <v>459998.65</v>
      </c>
      <c r="D7" s="6">
        <f t="shared" ref="D7:D13" si="1">B7+C7</f>
        <v>1198275.8799999999</v>
      </c>
      <c r="E7" s="6">
        <v>201331.48</v>
      </c>
      <c r="F7" s="6">
        <v>201331.48</v>
      </c>
      <c r="G7" s="6">
        <f t="shared" ref="G7:G13" si="2">D7-E7</f>
        <v>996944.39999999991</v>
      </c>
    </row>
    <row r="8" spans="1:7" x14ac:dyDescent="0.2">
      <c r="A8" s="30" t="s">
        <v>122</v>
      </c>
      <c r="B8" s="6">
        <v>35603211.770000003</v>
      </c>
      <c r="C8" s="6">
        <v>2180176.8199999998</v>
      </c>
      <c r="D8" s="6">
        <f t="shared" si="1"/>
        <v>37783388.590000004</v>
      </c>
      <c r="E8" s="6">
        <v>10323873.970000001</v>
      </c>
      <c r="F8" s="6">
        <v>10323307.18</v>
      </c>
      <c r="G8" s="6">
        <f t="shared" si="2"/>
        <v>27459514.620000005</v>
      </c>
    </row>
    <row r="9" spans="1:7" x14ac:dyDescent="0.2">
      <c r="A9" s="30" t="s">
        <v>3</v>
      </c>
      <c r="B9" s="6">
        <v>2930566.01</v>
      </c>
      <c r="C9" s="6">
        <v>83003.11</v>
      </c>
      <c r="D9" s="6">
        <f t="shared" si="1"/>
        <v>3013569.1199999996</v>
      </c>
      <c r="E9" s="6">
        <v>626210.88</v>
      </c>
      <c r="F9" s="6">
        <v>626210.88</v>
      </c>
      <c r="G9" s="6">
        <f t="shared" si="2"/>
        <v>2387358.2399999998</v>
      </c>
    </row>
    <row r="10" spans="1:7" x14ac:dyDescent="0.2">
      <c r="A10" s="30" t="s">
        <v>22</v>
      </c>
      <c r="B10" s="6">
        <v>21219022.170000002</v>
      </c>
      <c r="C10" s="6">
        <v>1020207.52</v>
      </c>
      <c r="D10" s="6">
        <f t="shared" si="1"/>
        <v>22239229.690000001</v>
      </c>
      <c r="E10" s="6">
        <v>7731537.1500000004</v>
      </c>
      <c r="F10" s="6">
        <v>7731537.1500000004</v>
      </c>
      <c r="G10" s="6">
        <f t="shared" si="2"/>
        <v>14507692.540000001</v>
      </c>
    </row>
    <row r="11" spans="1:7" x14ac:dyDescent="0.2">
      <c r="A11" s="30" t="s">
        <v>17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30" t="s">
        <v>41</v>
      </c>
      <c r="B12" s="6">
        <v>41461907.619999997</v>
      </c>
      <c r="C12" s="6">
        <v>2782470.45</v>
      </c>
      <c r="D12" s="6">
        <f t="shared" si="1"/>
        <v>44244378.07</v>
      </c>
      <c r="E12" s="6">
        <v>8875798.3300000001</v>
      </c>
      <c r="F12" s="6">
        <v>8875798.3300000001</v>
      </c>
      <c r="G12" s="6">
        <f t="shared" si="2"/>
        <v>35368579.740000002</v>
      </c>
    </row>
    <row r="13" spans="1:7" x14ac:dyDescent="0.2">
      <c r="A13" s="30" t="s">
        <v>18</v>
      </c>
      <c r="B13" s="6">
        <v>8596174.4100000001</v>
      </c>
      <c r="C13" s="6">
        <v>541800.66</v>
      </c>
      <c r="D13" s="6">
        <f t="shared" si="1"/>
        <v>9137975.0700000003</v>
      </c>
      <c r="E13" s="6">
        <v>1440298.37</v>
      </c>
      <c r="F13" s="6">
        <v>1435798.55</v>
      </c>
      <c r="G13" s="6">
        <f t="shared" si="2"/>
        <v>7697676.7000000002</v>
      </c>
    </row>
    <row r="14" spans="1:7" x14ac:dyDescent="0.2">
      <c r="A14" s="10" t="s">
        <v>19</v>
      </c>
      <c r="B14" s="16">
        <f t="shared" ref="B14:G14" si="3">SUM(B15:B21)</f>
        <v>221898288.12</v>
      </c>
      <c r="C14" s="16">
        <f t="shared" si="3"/>
        <v>65089142.519999996</v>
      </c>
      <c r="D14" s="16">
        <f t="shared" si="3"/>
        <v>286987430.63999993</v>
      </c>
      <c r="E14" s="16">
        <f t="shared" si="3"/>
        <v>52091167.649999999</v>
      </c>
      <c r="F14" s="16">
        <f t="shared" si="3"/>
        <v>48590456.520000003</v>
      </c>
      <c r="G14" s="16">
        <f t="shared" si="3"/>
        <v>234896262.98999995</v>
      </c>
    </row>
    <row r="15" spans="1:7" x14ac:dyDescent="0.2">
      <c r="A15" s="30" t="s">
        <v>42</v>
      </c>
      <c r="B15" s="6">
        <v>7383894.2599999998</v>
      </c>
      <c r="C15" s="6">
        <v>3310484.41</v>
      </c>
      <c r="D15" s="6">
        <f>B15+C15</f>
        <v>10694378.67</v>
      </c>
      <c r="E15" s="6">
        <v>1281040.75</v>
      </c>
      <c r="F15" s="6">
        <v>1280915.6499999999</v>
      </c>
      <c r="G15" s="6">
        <f t="shared" ref="G15:G21" si="4">D15-E15</f>
        <v>9413337.9199999999</v>
      </c>
    </row>
    <row r="16" spans="1:7" x14ac:dyDescent="0.2">
      <c r="A16" s="30" t="s">
        <v>27</v>
      </c>
      <c r="B16" s="6">
        <v>181914721.34999999</v>
      </c>
      <c r="C16" s="6">
        <v>59295077.009999998</v>
      </c>
      <c r="D16" s="6">
        <f t="shared" ref="D16:D21" si="5">B16+C16</f>
        <v>241209798.35999998</v>
      </c>
      <c r="E16" s="6">
        <v>41626889.700000003</v>
      </c>
      <c r="F16" s="6">
        <v>38358491.590000004</v>
      </c>
      <c r="G16" s="6">
        <f t="shared" si="4"/>
        <v>199582908.65999997</v>
      </c>
    </row>
    <row r="17" spans="1:7" x14ac:dyDescent="0.2">
      <c r="A17" s="30" t="s">
        <v>20</v>
      </c>
      <c r="B17" s="6">
        <v>0</v>
      </c>
      <c r="C17" s="6">
        <v>0</v>
      </c>
      <c r="D17" s="6">
        <f t="shared" si="5"/>
        <v>0</v>
      </c>
      <c r="E17" s="6">
        <v>0</v>
      </c>
      <c r="F17" s="6">
        <v>0</v>
      </c>
      <c r="G17" s="6">
        <f t="shared" si="4"/>
        <v>0</v>
      </c>
    </row>
    <row r="18" spans="1:7" x14ac:dyDescent="0.2">
      <c r="A18" s="30" t="s">
        <v>43</v>
      </c>
      <c r="B18" s="6">
        <v>17045683.43</v>
      </c>
      <c r="C18" s="6">
        <v>2444935.96</v>
      </c>
      <c r="D18" s="6">
        <f t="shared" si="5"/>
        <v>19490619.390000001</v>
      </c>
      <c r="E18" s="6">
        <v>5420517.1900000004</v>
      </c>
      <c r="F18" s="6">
        <v>5188329.2699999996</v>
      </c>
      <c r="G18" s="6">
        <f t="shared" si="4"/>
        <v>14070102.199999999</v>
      </c>
    </row>
    <row r="19" spans="1:7" x14ac:dyDescent="0.2">
      <c r="A19" s="30" t="s">
        <v>44</v>
      </c>
      <c r="B19" s="6">
        <v>2169270.2999999998</v>
      </c>
      <c r="C19" s="6">
        <v>-280516.84000000003</v>
      </c>
      <c r="D19" s="6">
        <f t="shared" si="5"/>
        <v>1888753.4599999997</v>
      </c>
      <c r="E19" s="6">
        <v>600354</v>
      </c>
      <c r="F19" s="6">
        <v>600354</v>
      </c>
      <c r="G19" s="6">
        <f t="shared" si="4"/>
        <v>1288399.4599999997</v>
      </c>
    </row>
    <row r="20" spans="1:7" x14ac:dyDescent="0.2">
      <c r="A20" s="30" t="s">
        <v>45</v>
      </c>
      <c r="B20" s="6">
        <v>11467820</v>
      </c>
      <c r="C20" s="6">
        <v>0</v>
      </c>
      <c r="D20" s="6">
        <f t="shared" si="5"/>
        <v>11467820</v>
      </c>
      <c r="E20" s="6">
        <v>2592000</v>
      </c>
      <c r="F20" s="6">
        <v>2592000</v>
      </c>
      <c r="G20" s="6">
        <f t="shared" si="4"/>
        <v>8875820</v>
      </c>
    </row>
    <row r="21" spans="1:7" x14ac:dyDescent="0.2">
      <c r="A21" s="30" t="s">
        <v>4</v>
      </c>
      <c r="B21" s="6">
        <v>1916898.78</v>
      </c>
      <c r="C21" s="6">
        <v>319161.98</v>
      </c>
      <c r="D21" s="6">
        <f t="shared" si="5"/>
        <v>2236060.7599999998</v>
      </c>
      <c r="E21" s="6">
        <v>570366.01</v>
      </c>
      <c r="F21" s="6">
        <v>570366.01</v>
      </c>
      <c r="G21" s="6">
        <f t="shared" si="4"/>
        <v>1665694.7499999998</v>
      </c>
    </row>
    <row r="22" spans="1:7" x14ac:dyDescent="0.2">
      <c r="A22" s="10" t="s">
        <v>46</v>
      </c>
      <c r="B22" s="16">
        <f t="shared" ref="B22:G22" si="6">SUM(B23:B31)</f>
        <v>5085101.9800000004</v>
      </c>
      <c r="C22" s="16">
        <f t="shared" si="6"/>
        <v>1386265.1099999999</v>
      </c>
      <c r="D22" s="16">
        <f t="shared" si="6"/>
        <v>6471367.0899999999</v>
      </c>
      <c r="E22" s="16">
        <f t="shared" si="6"/>
        <v>904320.26</v>
      </c>
      <c r="F22" s="16">
        <f t="shared" si="6"/>
        <v>904214.02</v>
      </c>
      <c r="G22" s="16">
        <f t="shared" si="6"/>
        <v>5567046.8300000001</v>
      </c>
    </row>
    <row r="23" spans="1:7" x14ac:dyDescent="0.2">
      <c r="A23" s="30" t="s">
        <v>28</v>
      </c>
      <c r="B23" s="6">
        <v>3224451.62</v>
      </c>
      <c r="C23" s="6">
        <v>673348.08</v>
      </c>
      <c r="D23" s="6">
        <f>B23+C23</f>
        <v>3897799.7</v>
      </c>
      <c r="E23" s="6">
        <v>630515.54</v>
      </c>
      <c r="F23" s="6">
        <v>630515.54</v>
      </c>
      <c r="G23" s="6">
        <f t="shared" ref="G23:G31" si="7">D23-E23</f>
        <v>3267284.16</v>
      </c>
    </row>
    <row r="24" spans="1:7" x14ac:dyDescent="0.2">
      <c r="A24" s="30" t="s">
        <v>23</v>
      </c>
      <c r="B24" s="6">
        <v>95172</v>
      </c>
      <c r="C24" s="6">
        <v>0</v>
      </c>
      <c r="D24" s="6">
        <f t="shared" ref="D24:D31" si="8">B24+C24</f>
        <v>95172</v>
      </c>
      <c r="E24" s="6">
        <v>0</v>
      </c>
      <c r="F24" s="6">
        <v>0</v>
      </c>
      <c r="G24" s="6">
        <f t="shared" si="7"/>
        <v>95172</v>
      </c>
    </row>
    <row r="25" spans="1:7" x14ac:dyDescent="0.2">
      <c r="A25" s="30" t="s">
        <v>29</v>
      </c>
      <c r="B25" s="6">
        <v>0</v>
      </c>
      <c r="C25" s="6">
        <v>0</v>
      </c>
      <c r="D25" s="6">
        <f t="shared" si="8"/>
        <v>0</v>
      </c>
      <c r="E25" s="6">
        <v>0</v>
      </c>
      <c r="F25" s="6">
        <v>0</v>
      </c>
      <c r="G25" s="6">
        <f t="shared" si="7"/>
        <v>0</v>
      </c>
    </row>
    <row r="26" spans="1:7" x14ac:dyDescent="0.2">
      <c r="A26" s="30" t="s">
        <v>47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30" t="s">
        <v>21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30" t="s">
        <v>5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30" t="s">
        <v>6</v>
      </c>
      <c r="B29" s="6">
        <v>1765478.36</v>
      </c>
      <c r="C29" s="6">
        <v>712917.03</v>
      </c>
      <c r="D29" s="6">
        <f t="shared" si="8"/>
        <v>2478395.39</v>
      </c>
      <c r="E29" s="6">
        <v>273804.71999999997</v>
      </c>
      <c r="F29" s="6">
        <v>273698.48</v>
      </c>
      <c r="G29" s="6">
        <f t="shared" si="7"/>
        <v>2204590.67</v>
      </c>
    </row>
    <row r="30" spans="1:7" x14ac:dyDescent="0.2">
      <c r="A30" s="30" t="s">
        <v>48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30" t="s">
        <v>30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10" t="s">
        <v>31</v>
      </c>
      <c r="B32" s="16">
        <f t="shared" ref="B32:G32" si="9">SUM(B33:B36)</f>
        <v>0</v>
      </c>
      <c r="C32" s="16">
        <f t="shared" si="9"/>
        <v>0</v>
      </c>
      <c r="D32" s="16">
        <f t="shared" si="9"/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</row>
    <row r="33" spans="1:7" x14ac:dyDescent="0.2">
      <c r="A33" s="30" t="s">
        <v>49</v>
      </c>
      <c r="B33" s="6">
        <v>0</v>
      </c>
      <c r="C33" s="6">
        <v>0</v>
      </c>
      <c r="D33" s="6">
        <f>B33+C33</f>
        <v>0</v>
      </c>
      <c r="E33" s="6">
        <v>0</v>
      </c>
      <c r="F33" s="6">
        <v>0</v>
      </c>
      <c r="G33" s="6">
        <f t="shared" ref="G33:G36" si="10">D33-E33</f>
        <v>0</v>
      </c>
    </row>
    <row r="34" spans="1:7" ht="11.25" customHeight="1" x14ac:dyDescent="0.2">
      <c r="A34" s="30" t="s">
        <v>24</v>
      </c>
      <c r="B34" s="6">
        <v>0</v>
      </c>
      <c r="C34" s="6">
        <v>0</v>
      </c>
      <c r="D34" s="6">
        <f t="shared" ref="D34:D36" si="11">B34+C34</f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30" t="s">
        <v>32</v>
      </c>
      <c r="B35" s="6">
        <v>0</v>
      </c>
      <c r="C35" s="6">
        <v>0</v>
      </c>
      <c r="D35" s="6">
        <f t="shared" si="11"/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30" t="s">
        <v>7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13" t="s">
        <v>50</v>
      </c>
      <c r="B37" s="21">
        <f t="shared" ref="B37:G37" si="12">SUM(B32+B22+B14+B5)</f>
        <v>347773102.44999999</v>
      </c>
      <c r="C37" s="21">
        <f t="shared" si="12"/>
        <v>74133781.569999993</v>
      </c>
      <c r="D37" s="21">
        <f t="shared" si="12"/>
        <v>421906884.01999986</v>
      </c>
      <c r="E37" s="21">
        <f t="shared" si="12"/>
        <v>84471810.799999997</v>
      </c>
      <c r="F37" s="21">
        <f t="shared" si="12"/>
        <v>80965926.820000008</v>
      </c>
      <c r="G37" s="21">
        <f t="shared" si="12"/>
        <v>337435073.21999997</v>
      </c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 t="s">
        <v>120</v>
      </c>
      <c r="B39" s="9"/>
      <c r="C39" s="9"/>
      <c r="D39" s="9"/>
      <c r="E39" s="9"/>
      <c r="F39" s="9"/>
      <c r="G39" s="9"/>
    </row>
    <row r="40" spans="1:7" x14ac:dyDescent="0.2">
      <c r="A40" s="9"/>
      <c r="B40" s="9"/>
      <c r="C40" s="9"/>
      <c r="D40" s="9"/>
      <c r="E40" s="9"/>
      <c r="F40" s="9"/>
      <c r="G40" s="9"/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RAYITO</cp:lastModifiedBy>
  <cp:lastPrinted>2018-07-14T22:21:14Z</cp:lastPrinted>
  <dcterms:created xsi:type="dcterms:W3CDTF">2014-02-10T03:37:14Z</dcterms:created>
  <dcterms:modified xsi:type="dcterms:W3CDTF">2024-05-12T04:07:53Z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